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735"/>
  </bookViews>
  <sheets>
    <sheet name="consolidado" sheetId="2" r:id="rId1"/>
  </sheets>
  <externalReferences>
    <externalReference r:id="rId2"/>
  </externalReferenc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2" l="1"/>
  <c r="H29" i="2" l="1"/>
  <c r="D29" i="2"/>
  <c r="F29" i="2"/>
  <c r="A25" i="2" l="1"/>
  <c r="I29" i="2" l="1"/>
  <c r="J29" i="2" l="1"/>
  <c r="I25" i="2"/>
</calcChain>
</file>

<file path=xl/sharedStrings.xml><?xml version="1.0" encoding="utf-8"?>
<sst xmlns="http://schemas.openxmlformats.org/spreadsheetml/2006/main" count="71" uniqueCount="71">
  <si>
    <t>0005 - HOSPITAL TRAUMATOLOGICO QUIRURGICO PROFESOR JUAN BOSCH</t>
  </si>
  <si>
    <t>Conducir y acompañar a los Servicios Regionales de Salud en el proceso de descentralización e implementación de planes de desarrollo que garanticen la articulación de los diferentes niveles de atención y la prestación oportuna de servicios de salud con criterios de equidad, accesibilidad, efectividad  y calidad en favor de la población usuaria.</t>
  </si>
  <si>
    <t>Ser reconocida como una instancia altamente efectiva en el ejercicio de coordinación de la función de provisión de servicios públicos de salud, orientando el desarrollo de los Servicios Regionales de Salud, con una estructura ágil, flexible y funcional, con personal especializado que opera en un ambiente que favorece la equidad y transparencia.</t>
  </si>
  <si>
    <t>Eje estratégico:</t>
  </si>
  <si>
    <t>Objetivo general:</t>
  </si>
  <si>
    <t>Objetivo(s) específico(s):</t>
  </si>
  <si>
    <t>Presupuesto Inicial</t>
  </si>
  <si>
    <t>Presupuesto Vigente</t>
  </si>
  <si>
    <t>Presupuesto Ejecutado</t>
  </si>
  <si>
    <t>Ejecución Anual</t>
  </si>
  <si>
    <t>Cumplimiento</t>
  </si>
  <si>
    <t>6310 - Personas acceden a servicios de salud especializados del Hospital Traumatológico y Quirúrgico Juan Bosch</t>
  </si>
  <si>
    <t>Número de atenciones por tipo de servicio</t>
  </si>
  <si>
    <t>Causas y justificación del desvío:</t>
  </si>
  <si>
    <t>Código</t>
  </si>
  <si>
    <t>Documento Relacionado</t>
  </si>
  <si>
    <t>Fecha Versión</t>
  </si>
  <si>
    <t>Versión</t>
  </si>
  <si>
    <t>DEC-FOR013</t>
  </si>
  <si>
    <t>I.I - Completar los datos requeridos sobre la institución</t>
  </si>
  <si>
    <t>Capítulo</t>
  </si>
  <si>
    <t>5180- DIRECCIÓN CENTRAL DEL SERVICIO NACIONAL DE SALUD</t>
  </si>
  <si>
    <t>Subcapítulo</t>
  </si>
  <si>
    <t>01- DIRECCIÓN CENTRAL DEL SERVICIO NACIONAL DE SALUD</t>
  </si>
  <si>
    <t>Unidad Ejecutora</t>
  </si>
  <si>
    <t>Misión</t>
  </si>
  <si>
    <t>Visión</t>
  </si>
  <si>
    <t>II. Contribución a la Estrategia Nacional de Desarrollo</t>
  </si>
  <si>
    <t>Salud y seguridad social integral</t>
  </si>
  <si>
    <t>2.2.1</t>
  </si>
  <si>
    <t>III. Información del Programa</t>
  </si>
  <si>
    <t>Nombre:</t>
  </si>
  <si>
    <t>Provisión de servicios de salud en establecimientos auto gestionados -programa 13</t>
  </si>
  <si>
    <t>Descripción:</t>
  </si>
  <si>
    <t>Resultado Asociado:</t>
  </si>
  <si>
    <t>IV. Formulación y Ejecución Física-Financiera</t>
  </si>
  <si>
    <t>IV.I - Desempeño financiero</t>
  </si>
  <si>
    <t>Porcentaje de Ejecución (ejecutado/vigente)</t>
  </si>
  <si>
    <t xml:space="preserve"> Presupuesto Anual</t>
  </si>
  <si>
    <t>Producto</t>
  </si>
  <si>
    <t>Indicador</t>
  </si>
  <si>
    <t>Física
(A)</t>
  </si>
  <si>
    <t>Financiera
(B)</t>
  </si>
  <si>
    <t>Física
(C)</t>
  </si>
  <si>
    <t>Financiera
(D)</t>
  </si>
  <si>
    <t>Física 
(E)</t>
  </si>
  <si>
    <t>Financiera 
 (F)</t>
  </si>
  <si>
    <t>Financiero 
(%) 
H=F/D</t>
  </si>
  <si>
    <t>V. Análisis de los Logros y Desviaciones</t>
  </si>
  <si>
    <t>V.I - Información de Logros y Desviaciones por Producto</t>
  </si>
  <si>
    <t xml:space="preserve">Producto: </t>
  </si>
  <si>
    <t xml:space="preserve">Descripción del producto: </t>
  </si>
  <si>
    <t>Logros alcanzados:</t>
  </si>
  <si>
    <t xml:space="preserve">VI. I - De acuerdo a los eventos presentados durante la ejecución del producto, ¿qué aspecto puede mejorarse? </t>
  </si>
  <si>
    <r>
      <t>Beneficiarios:</t>
    </r>
    <r>
      <rPr>
        <sz val="12"/>
        <color rgb="FF000000"/>
        <rFont val="Century Gothic"/>
        <family val="2"/>
      </rPr>
      <t xml:space="preserve"> </t>
    </r>
  </si>
  <si>
    <r>
      <t xml:space="preserve">VI. </t>
    </r>
    <r>
      <rPr>
        <b/>
        <sz val="11"/>
        <color theme="0"/>
        <rFont val="Century Gothic"/>
        <family val="2"/>
      </rPr>
      <t>Oportunidades de Mejora</t>
    </r>
  </si>
  <si>
    <t xml:space="preserve">Garantizar el derecho de la población al acceso a un modelo de atención integral, con calidad y calidez, que privilegie la promoción de la salud y la prevención de la enfermedad, mediante la consolidación del Sistema Nacional de Salud </t>
  </si>
  <si>
    <t>Desarrollo Social</t>
  </si>
  <si>
    <t>IV.II - Formulación y Ejecución Anual  de las Metas</t>
  </si>
  <si>
    <t>Programación Anual</t>
  </si>
  <si>
    <t>41</t>
  </si>
  <si>
    <t>Informe de Evaluación Anual de las Metas Físicas-Financieras</t>
  </si>
  <si>
    <t>Plantea la atención en el nivel especializado, ofertando los servicios de consulta, emergencias, hospitalización y diagnósticos que garantice la pronta recuperación y satisfacción del ciudadano desde el punto de vista sanitario.</t>
  </si>
  <si>
    <t>Acceso a servicios de salud en establecimientos de tercer nivel de atención</t>
  </si>
  <si>
    <t>La apertura de los hospitales Dr. Marchena de Bonao, el aumento de las especialidades en Dr. Céspedes, en Constanza, no recuren a nuestro centro y apertura del área de consulta  del Hospital Luis Manuel Morillo King, de La Vega, que en un momento fue único para sala de COVID-19, han incidido con la disminución de las actividades que años atrás teníamos. El tomógrafo, aun esta fuera de servicio que representa una 1 mil tomografías  mensuales que en 9 meses son 9,000, la ausencia de un sonografista qué dejan de realizar 500 sonografias  que  9 meses pueden ser 4, 500 .</t>
  </si>
  <si>
    <t>1-Reparar el Tomografo.2-Contratar un Sonografista 3-Aumentar la cartera de servicios tales como: un cirujano y  un anestesiólogo pediátrico, cirujanos cardio vasculares, 2 dermatólogos.</t>
  </si>
  <si>
    <t>I -Información Institucional</t>
  </si>
  <si>
    <t xml:space="preserve">Desarrollo de la provisión de servicios de salud del tercer nivel de atención como puerta de entrada al sistema sanitario fundamentado en la estrategia de atención traumatológica y quirúrgica, que permita fortalecer las intervenciones que propicien la disminución del riesgo y daño a la salud, así como el control de las enfermedades de la población, mediante un enfoque de promoción y prevención, desarrollando una capacidad resolutiva que oriente las acciones al logro de los resultados y el alcance de las metas relacionadas con cobertura y equidad. </t>
  </si>
  <si>
    <t>Aumentar las atenciones especializadas en traumatología y quirúrgicas para la población asignada en un 15% para el 2022 en relación al  2021</t>
  </si>
  <si>
    <t>6310 - Personas acceden a servicios de salud especializados del Hospital Traumatológico y Quirúrgico Juan Bosch en la región del Cibao central a nivel nacional.</t>
  </si>
  <si>
    <t>Contro de un tecnico en electromedicina, jornadas quirurgicas para reducir la lista de espera, la adquisicon d tens para ampliar el numero de usuarios en terapias Fisica, El inicio de Arreglo del Tomografo, Adquisicion de Ventiladores para cubir la demanda en de Usuarios en la Unidad de Cuidados Intensivos.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</si>
</sst>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164" formatCode="_-* #,##0.00\ &quot;€&quot;_-;\-* #,##0.00\ &quot;€&quot;_-;_-* &quot;-&quot;??\ &quot;€&quot;_-;_-@_-"/>
    <numFmt numFmtId="165" formatCode="_-* #,##0.00\ _€_-;\-* #,##0.00\ _€_-;_-* &quot;-&quot;??\ _€_-;_-@_-"/>
    <numFmt numFmtId="166" formatCode="[$-10409]#,##0;\-#,##0"/>
    <numFmt numFmtId="167" formatCode="dd/mm/yyyy;@"/>
    <numFmt numFmtId="168" formatCode="[$-10409]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color rgb="FF000000"/>
      <name val="Calibri"/>
      <family val="2"/>
    </font>
    <font>
      <b/>
      <sz val="10"/>
      <color rgb="FF000000"/>
      <name val="Calibri"/>
      <family val="2"/>
    </font>
    <font>
      <sz val="9"/>
      <name val="Calibri"/>
      <family val="2"/>
    </font>
    <font>
      <b/>
      <sz val="11"/>
      <color theme="0"/>
      <name val="Century Gothic"/>
      <family val="2"/>
    </font>
    <font>
      <sz val="11"/>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1"/>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5" fillId="2" borderId="1" xfId="0" applyFont="1" applyFill="1" applyBorder="1" applyAlignment="1">
      <alignment vertical="top" wrapText="1"/>
    </xf>
    <xf numFmtId="0" fontId="5" fillId="2" borderId="5" xfId="0" applyFont="1" applyFill="1" applyBorder="1" applyAlignment="1">
      <alignment vertical="top"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5" fillId="2" borderId="9" xfId="0" applyFont="1" applyFill="1" applyBorder="1" applyAlignment="1">
      <alignment vertical="top" wrapText="1"/>
    </xf>
    <xf numFmtId="167"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11" fillId="0" borderId="17" xfId="0" applyFont="1" applyBorder="1" applyAlignment="1">
      <alignment vertical="center"/>
    </xf>
    <xf numFmtId="0" fontId="2" fillId="0" borderId="17" xfId="0" applyFont="1" applyBorder="1"/>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4" fillId="0" borderId="19" xfId="0" applyFont="1" applyBorder="1" applyAlignment="1" applyProtection="1">
      <alignment horizontal="center" vertical="center" wrapText="1"/>
      <protection locked="0"/>
    </xf>
    <xf numFmtId="0" fontId="11" fillId="0" borderId="17" xfId="0" applyFont="1" applyBorder="1" applyAlignment="1">
      <alignment vertical="center" wrapText="1"/>
    </xf>
    <xf numFmtId="0" fontId="0" fillId="0" borderId="17" xfId="0" applyBorder="1"/>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7" fillId="9" borderId="33" xfId="0" applyFont="1" applyFill="1" applyBorder="1" applyAlignment="1">
      <alignment horizontal="center" vertical="center" wrapText="1" readingOrder="1"/>
    </xf>
    <xf numFmtId="0" fontId="18" fillId="0" borderId="24" xfId="0" applyFont="1" applyBorder="1" applyAlignment="1" applyProtection="1">
      <alignment vertical="center" wrapText="1"/>
      <protection locked="0"/>
    </xf>
    <xf numFmtId="0" fontId="18" fillId="0" borderId="29" xfId="0" applyFont="1" applyBorder="1" applyAlignment="1" applyProtection="1">
      <alignment horizontal="left" vertical="center" wrapText="1"/>
      <protection locked="0"/>
    </xf>
    <xf numFmtId="166" fontId="18" fillId="0" borderId="29" xfId="0" applyNumberFormat="1" applyFont="1" applyBorder="1" applyAlignment="1" applyProtection="1">
      <alignment horizontal="center" vertical="center" wrapText="1" readingOrder="1"/>
      <protection locked="0"/>
    </xf>
    <xf numFmtId="5" fontId="18" fillId="0" borderId="29" xfId="2" applyNumberFormat="1" applyFont="1" applyBorder="1" applyAlignment="1" applyProtection="1">
      <alignment horizontal="center" vertical="center" wrapText="1" readingOrder="1"/>
      <protection locked="0"/>
    </xf>
    <xf numFmtId="166" fontId="18" fillId="2" borderId="29" xfId="0" applyNumberFormat="1" applyFont="1" applyFill="1" applyBorder="1" applyAlignment="1" applyProtection="1">
      <alignment horizontal="center" vertical="center" wrapText="1"/>
      <protection locked="0"/>
    </xf>
    <xf numFmtId="5" fontId="18" fillId="2" borderId="29" xfId="2" applyNumberFormat="1" applyFont="1" applyFill="1" applyBorder="1" applyAlignment="1" applyProtection="1">
      <alignment horizontal="center" vertical="center" wrapText="1" readingOrder="1"/>
      <protection locked="0"/>
    </xf>
    <xf numFmtId="10" fontId="18" fillId="8" borderId="29" xfId="3" applyNumberFormat="1" applyFont="1" applyFill="1" applyBorder="1" applyAlignment="1" applyProtection="1">
      <alignment horizontal="center" vertical="center" wrapText="1" readingOrder="1"/>
      <protection locked="0"/>
    </xf>
    <xf numFmtId="168" fontId="18" fillId="8" borderId="25" xfId="0" applyNumberFormat="1" applyFont="1" applyFill="1" applyBorder="1" applyAlignment="1" applyProtection="1">
      <alignment horizontal="center" vertical="center" wrapText="1" readingOrder="1"/>
      <protection locked="0"/>
    </xf>
    <xf numFmtId="0" fontId="11" fillId="0" borderId="17" xfId="0" applyFont="1" applyBorder="1" applyAlignment="1" applyProtection="1">
      <alignment vertical="center" wrapText="1"/>
      <protection locked="0"/>
    </xf>
    <xf numFmtId="0" fontId="11" fillId="2" borderId="17" xfId="0" applyFont="1" applyFill="1" applyBorder="1" applyAlignment="1" applyProtection="1">
      <alignment vertical="center" wrapText="1"/>
      <protection locked="0"/>
    </xf>
    <xf numFmtId="0" fontId="20" fillId="0" borderId="0" xfId="0" applyFont="1"/>
    <xf numFmtId="0" fontId="10" fillId="2" borderId="17"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8" xfId="0" applyFont="1" applyFill="1" applyBorder="1" applyAlignment="1">
      <alignment horizontal="left" vertical="center" wrapText="1"/>
    </xf>
    <xf numFmtId="0" fontId="13" fillId="2" borderId="34" xfId="0" applyFont="1" applyFill="1" applyBorder="1" applyAlignment="1" applyProtection="1">
      <alignment horizontal="left" vertical="center" wrapText="1"/>
      <protection locked="0"/>
    </xf>
    <xf numFmtId="0" fontId="13" fillId="2" borderId="35" xfId="0" applyFont="1" applyFill="1" applyBorder="1" applyAlignment="1" applyProtection="1">
      <alignment horizontal="left" vertical="center" wrapText="1"/>
      <protection locked="0"/>
    </xf>
    <xf numFmtId="0" fontId="13" fillId="2" borderId="36" xfId="0" applyFont="1" applyFill="1" applyBorder="1" applyAlignment="1" applyProtection="1">
      <alignment horizontal="left" vertical="center" wrapText="1"/>
      <protection locked="0"/>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13" fillId="0" borderId="0" xfId="0" applyFont="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9" fillId="10" borderId="17" xfId="0" applyFont="1" applyFill="1" applyBorder="1" applyAlignment="1">
      <alignment horizontal="left" vertical="center"/>
    </xf>
    <xf numFmtId="0" fontId="9" fillId="10" borderId="0" xfId="0" applyFont="1" applyFill="1" applyAlignment="1">
      <alignment horizontal="left" vertical="center"/>
    </xf>
    <xf numFmtId="0" fontId="9" fillId="10" borderId="18" xfId="0" applyFont="1" applyFill="1" applyBorder="1" applyAlignment="1">
      <alignment horizontal="left" vertical="center"/>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4" fillId="7" borderId="23" xfId="0" applyFont="1" applyFill="1" applyBorder="1" applyAlignment="1">
      <alignment horizontal="center" vertical="center" wrapText="1" readingOrder="1"/>
    </xf>
    <xf numFmtId="0" fontId="4" fillId="7" borderId="24" xfId="0" applyFont="1" applyFill="1" applyBorder="1" applyAlignment="1">
      <alignment horizontal="center" vertical="center" wrapText="1" readingOrder="1"/>
    </xf>
    <xf numFmtId="0" fontId="4" fillId="7" borderId="25" xfId="0" applyFont="1" applyFill="1" applyBorder="1" applyAlignment="1">
      <alignment horizontal="center" vertical="center" wrapText="1" readingOrder="1"/>
    </xf>
    <xf numFmtId="0" fontId="4" fillId="7" borderId="26" xfId="0" applyFont="1" applyFill="1" applyBorder="1" applyAlignment="1">
      <alignment horizontal="center" vertical="center" wrapText="1" readingOrder="1"/>
    </xf>
    <xf numFmtId="0" fontId="4" fillId="7" borderId="27" xfId="0" applyFont="1" applyFill="1" applyBorder="1" applyAlignment="1">
      <alignment horizontal="center" vertical="center" wrapText="1" readingOrder="1"/>
    </xf>
    <xf numFmtId="5" fontId="3" fillId="0" borderId="28" xfId="1" applyNumberFormat="1" applyFont="1" applyFill="1" applyBorder="1" applyAlignment="1" applyProtection="1">
      <alignment horizontal="center" vertical="center" wrapText="1" readingOrder="1"/>
      <protection locked="0"/>
    </xf>
    <xf numFmtId="5" fontId="3" fillId="0" borderId="29" xfId="1" applyNumberFormat="1" applyFont="1" applyFill="1" applyBorder="1" applyAlignment="1" applyProtection="1">
      <alignment horizontal="center" vertical="center" wrapText="1" readingOrder="1"/>
      <protection locked="0"/>
    </xf>
    <xf numFmtId="5" fontId="3" fillId="0" borderId="25" xfId="1" applyNumberFormat="1" applyFont="1" applyFill="1" applyBorder="1" applyAlignment="1" applyProtection="1">
      <alignment horizontal="center" vertical="center" wrapText="1" readingOrder="1"/>
      <protection locked="0"/>
    </xf>
    <xf numFmtId="5" fontId="3" fillId="0" borderId="26" xfId="1" applyNumberFormat="1" applyFont="1" applyFill="1" applyBorder="1" applyAlignment="1" applyProtection="1">
      <alignment horizontal="center" vertical="center" wrapText="1" readingOrder="1"/>
      <protection locked="0"/>
    </xf>
    <xf numFmtId="5" fontId="3" fillId="0" borderId="24" xfId="1" applyNumberFormat="1" applyFont="1" applyFill="1" applyBorder="1" applyAlignment="1" applyProtection="1">
      <alignment horizontal="center" vertical="center" wrapText="1" readingOrder="1"/>
      <protection locked="0"/>
    </xf>
    <xf numFmtId="10" fontId="3" fillId="8" borderId="29" xfId="3" applyNumberFormat="1" applyFont="1" applyFill="1" applyBorder="1" applyAlignment="1" applyProtection="1">
      <alignment horizontal="center" vertical="center" wrapText="1" readingOrder="1"/>
    </xf>
    <xf numFmtId="10" fontId="3" fillId="8" borderId="30" xfId="3" applyNumberFormat="1" applyFont="1" applyFill="1" applyBorder="1" applyAlignment="1" applyProtection="1">
      <alignment horizontal="center" vertical="center" wrapText="1" readingOrder="1"/>
    </xf>
    <xf numFmtId="0" fontId="16" fillId="9" borderId="29" xfId="0" applyFont="1" applyFill="1" applyBorder="1" applyAlignment="1">
      <alignment horizontal="center" vertical="center" wrapText="1" readingOrder="1"/>
    </xf>
    <xf numFmtId="0" fontId="3" fillId="7" borderId="29" xfId="0" applyFont="1" applyFill="1" applyBorder="1" applyAlignment="1">
      <alignment vertical="top" wrapText="1"/>
    </xf>
    <xf numFmtId="0" fontId="16" fillId="9" borderId="25" xfId="0" applyFont="1" applyFill="1" applyBorder="1" applyAlignment="1">
      <alignment horizontal="center" vertical="center" wrapText="1" readingOrder="1"/>
    </xf>
    <xf numFmtId="0" fontId="16" fillId="9" borderId="24" xfId="0" applyFont="1" applyFill="1" applyBorder="1" applyAlignment="1">
      <alignment horizontal="center" vertical="center" wrapText="1" readingOrder="1"/>
    </xf>
    <xf numFmtId="0" fontId="3" fillId="7" borderId="30" xfId="0" applyFont="1" applyFill="1" applyBorder="1" applyAlignment="1">
      <alignment vertical="top" wrapText="1"/>
    </xf>
    <xf numFmtId="0" fontId="14" fillId="7" borderId="22" xfId="0" applyFont="1" applyFill="1" applyBorder="1" applyAlignment="1">
      <alignment horizontal="center" vertical="center" wrapText="1"/>
    </xf>
    <xf numFmtId="49" fontId="12" fillId="0" borderId="19" xfId="0" quotePrefix="1" applyNumberFormat="1" applyFont="1" applyBorder="1" applyAlignment="1" applyProtection="1">
      <alignment horizontal="left" vertical="center" wrapText="1"/>
      <protection locked="0"/>
    </xf>
    <xf numFmtId="49" fontId="12" fillId="0" borderId="20" xfId="0" quotePrefix="1" applyNumberFormat="1" applyFont="1" applyBorder="1" applyAlignment="1" applyProtection="1">
      <alignment horizontal="left" vertical="center" wrapText="1"/>
      <protection locked="0"/>
    </xf>
    <xf numFmtId="49" fontId="12" fillId="0" borderId="21" xfId="0" quotePrefix="1" applyNumberFormat="1" applyFont="1" applyBorder="1" applyAlignment="1" applyProtection="1">
      <alignment horizontal="left"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cellXfs>
  <cellStyles count="4">
    <cellStyle name="Millares" xfId="1" builtinId="3"/>
    <cellStyle name="Moneda" xfId="2" builtinId="4"/>
    <cellStyle name="Normal" xfId="0" builtinId="0"/>
    <cellStyle name="Porcentaje" xfId="3"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9" formatCode="[$-10409]#,##0.00;\-#,##0.00"/>
      <fill>
        <patternFill patternType="none">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9" formatCode="&quot;$&quot;#,##0_);\(&quot;$&quot;#,##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9" formatCode="&quot;$&quot;#,##0_);\(&quot;$&quot;#,##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TORRES/Downloads/Evalucion%20fisico%20financiero%20enero-marzo%20202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sheetNames>
    <sheetDataSet>
      <sheetData sheetId="0">
        <row r="5">
          <cell r="A5">
            <v>770258960</v>
          </cell>
          <cell r="B5">
            <v>0</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dataCellStyle="Moneda">
      <calculatedColumnFormula>+C25</calculatedColumnFormula>
    </tableColumn>
    <tableColumn id="9" name="Física_x000a_(C)" dataDxfId="5">
      <calculatedColumnFormula>+Tabla1[Física
(A)]</calculatedColumnFormula>
    </tableColumn>
    <tableColumn id="10" name="Financiera_x000a_(D)" dataDxfId="4" dataCellStyle="Moneda">
      <calculatedColumnFormula>+C25</calculatedColumnFormula>
    </tableColumn>
    <tableColumn id="5" name="Física _x000a_(E)" dataDxfId="3"/>
    <tableColumn id="6" name="Financiera _x000a_ (F)" dataDxfId="2">
      <calculatedColumnFormula>+F25</calculatedColumnFormula>
    </tableColumn>
    <tableColumn id="7" name="41"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workbookViewId="0">
      <selection activeCell="A30" sqref="A30:J30"/>
    </sheetView>
  </sheetViews>
  <sheetFormatPr baseColWidth="10" defaultRowHeight="15" x14ac:dyDescent="0.25"/>
  <cols>
    <col min="1" max="1" width="17.7109375" customWidth="1"/>
    <col min="10" max="10" width="13.42578125" customWidth="1"/>
    <col min="13" max="13" width="11.7109375" customWidth="1"/>
  </cols>
  <sheetData>
    <row r="1" spans="1:10" ht="21.75" thickBot="1" x14ac:dyDescent="0.3">
      <c r="A1" s="1"/>
      <c r="B1" s="69" t="s">
        <v>61</v>
      </c>
      <c r="C1" s="70"/>
      <c r="D1" s="70"/>
      <c r="E1" s="70"/>
      <c r="F1" s="70"/>
      <c r="G1" s="70"/>
      <c r="H1" s="70"/>
      <c r="I1" s="70"/>
      <c r="J1" s="71"/>
    </row>
    <row r="2" spans="1:10" ht="21.75" thickBot="1" x14ac:dyDescent="0.3">
      <c r="A2" s="2"/>
      <c r="B2" s="72" t="s">
        <v>14</v>
      </c>
      <c r="C2" s="73"/>
      <c r="D2" s="72" t="s">
        <v>15</v>
      </c>
      <c r="E2" s="74"/>
      <c r="F2" s="74"/>
      <c r="G2" s="73"/>
      <c r="H2" s="75"/>
      <c r="I2" s="3" t="s">
        <v>16</v>
      </c>
      <c r="J2" s="4" t="s">
        <v>17</v>
      </c>
    </row>
    <row r="3" spans="1:10" ht="21.75" thickBot="1" x14ac:dyDescent="0.3">
      <c r="A3" s="5"/>
      <c r="B3" s="76" t="s">
        <v>18</v>
      </c>
      <c r="C3" s="77"/>
      <c r="D3" s="76"/>
      <c r="E3" s="77"/>
      <c r="F3" s="77"/>
      <c r="G3" s="77"/>
      <c r="H3" s="78"/>
      <c r="I3" s="6">
        <v>44834</v>
      </c>
      <c r="J3" s="7"/>
    </row>
    <row r="4" spans="1:10" x14ac:dyDescent="0.25">
      <c r="A4" s="79"/>
      <c r="B4" s="80"/>
      <c r="C4" s="80"/>
      <c r="D4" s="81"/>
      <c r="E4" s="81"/>
      <c r="F4" s="81"/>
      <c r="G4" s="81"/>
      <c r="H4" s="81"/>
      <c r="I4" s="80"/>
      <c r="J4" s="82"/>
    </row>
    <row r="5" spans="1:10" x14ac:dyDescent="0.25">
      <c r="A5" s="83"/>
      <c r="B5" s="84"/>
      <c r="C5" s="84"/>
      <c r="D5" s="84"/>
      <c r="E5" s="84"/>
      <c r="F5" s="84"/>
      <c r="G5" s="84"/>
      <c r="H5" s="84"/>
      <c r="I5" s="84"/>
      <c r="J5" s="85"/>
    </row>
    <row r="6" spans="1:10" ht="15.75" x14ac:dyDescent="0.25">
      <c r="A6" s="45" t="s">
        <v>66</v>
      </c>
      <c r="B6" s="46"/>
      <c r="C6" s="46"/>
      <c r="D6" s="46"/>
      <c r="E6" s="46"/>
      <c r="F6" s="46"/>
      <c r="G6" s="46"/>
      <c r="H6" s="46"/>
      <c r="I6" s="46"/>
      <c r="J6" s="47"/>
    </row>
    <row r="7" spans="1:10" ht="15.75" x14ac:dyDescent="0.25">
      <c r="A7" s="35" t="s">
        <v>19</v>
      </c>
      <c r="B7" s="36"/>
      <c r="C7" s="36"/>
      <c r="D7" s="36"/>
      <c r="E7" s="36"/>
      <c r="F7" s="36"/>
      <c r="G7" s="36"/>
      <c r="H7" s="36"/>
      <c r="I7" s="36"/>
      <c r="J7" s="37"/>
    </row>
    <row r="8" spans="1:10" x14ac:dyDescent="0.25">
      <c r="A8" s="8" t="s">
        <v>20</v>
      </c>
      <c r="B8" s="66" t="s">
        <v>21</v>
      </c>
      <c r="C8" s="67"/>
      <c r="D8" s="67"/>
      <c r="E8" s="67"/>
      <c r="F8" s="67"/>
      <c r="G8" s="67"/>
      <c r="H8" s="67"/>
      <c r="I8" s="67"/>
      <c r="J8" s="68"/>
    </row>
    <row r="9" spans="1:10" x14ac:dyDescent="0.25">
      <c r="A9" s="9" t="s">
        <v>22</v>
      </c>
      <c r="B9" s="66" t="s">
        <v>23</v>
      </c>
      <c r="C9" s="67"/>
      <c r="D9" s="67"/>
      <c r="E9" s="67"/>
      <c r="F9" s="67"/>
      <c r="G9" s="67"/>
      <c r="H9" s="67"/>
      <c r="I9" s="67"/>
      <c r="J9" s="68"/>
    </row>
    <row r="10" spans="1:10" x14ac:dyDescent="0.25">
      <c r="A10" s="9" t="s">
        <v>24</v>
      </c>
      <c r="B10" s="66" t="s">
        <v>0</v>
      </c>
      <c r="C10" s="67"/>
      <c r="D10" s="67"/>
      <c r="E10" s="67"/>
      <c r="F10" s="67"/>
      <c r="G10" s="67"/>
      <c r="H10" s="67"/>
      <c r="I10" s="67"/>
      <c r="J10" s="68"/>
    </row>
    <row r="11" spans="1:10" x14ac:dyDescent="0.25">
      <c r="A11" s="8" t="s">
        <v>25</v>
      </c>
      <c r="B11" s="38" t="s">
        <v>1</v>
      </c>
      <c r="C11" s="38"/>
      <c r="D11" s="38"/>
      <c r="E11" s="38"/>
      <c r="F11" s="38"/>
      <c r="G11" s="38"/>
      <c r="H11" s="38"/>
      <c r="I11" s="38"/>
      <c r="J11" s="39"/>
    </row>
    <row r="12" spans="1:10" x14ac:dyDescent="0.25">
      <c r="A12" s="8" t="s">
        <v>26</v>
      </c>
      <c r="B12" s="38" t="s">
        <v>2</v>
      </c>
      <c r="C12" s="38"/>
      <c r="D12" s="38"/>
      <c r="E12" s="38"/>
      <c r="F12" s="38"/>
      <c r="G12" s="38"/>
      <c r="H12" s="38"/>
      <c r="I12" s="38"/>
      <c r="J12" s="39"/>
    </row>
    <row r="13" spans="1:10" ht="15.75" x14ac:dyDescent="0.25">
      <c r="A13" s="45" t="s">
        <v>27</v>
      </c>
      <c r="B13" s="46"/>
      <c r="C13" s="46"/>
      <c r="D13" s="46"/>
      <c r="E13" s="46"/>
      <c r="F13" s="46"/>
      <c r="G13" s="46"/>
      <c r="H13" s="46"/>
      <c r="I13" s="46"/>
      <c r="J13" s="47"/>
    </row>
    <row r="14" spans="1:10" x14ac:dyDescent="0.25">
      <c r="A14" s="8" t="s">
        <v>3</v>
      </c>
      <c r="B14" s="10">
        <v>2</v>
      </c>
      <c r="C14" s="65" t="s">
        <v>57</v>
      </c>
      <c r="D14" s="65"/>
      <c r="E14" s="65"/>
      <c r="F14" s="65"/>
      <c r="G14" s="65"/>
      <c r="H14" s="65"/>
      <c r="I14" s="65"/>
      <c r="J14" s="65"/>
    </row>
    <row r="15" spans="1:10" x14ac:dyDescent="0.25">
      <c r="A15" s="8" t="s">
        <v>4</v>
      </c>
      <c r="B15" s="11">
        <v>2.2000000000000002</v>
      </c>
      <c r="C15" s="65" t="s">
        <v>28</v>
      </c>
      <c r="D15" s="65"/>
      <c r="E15" s="65"/>
      <c r="F15" s="65"/>
      <c r="G15" s="65"/>
      <c r="H15" s="65"/>
      <c r="I15" s="65"/>
      <c r="J15" s="65"/>
    </row>
    <row r="16" spans="1:10" ht="39" customHeight="1" x14ac:dyDescent="0.25">
      <c r="A16" s="8" t="s">
        <v>5</v>
      </c>
      <c r="B16" s="12" t="s">
        <v>29</v>
      </c>
      <c r="C16" s="65" t="s">
        <v>56</v>
      </c>
      <c r="D16" s="65"/>
      <c r="E16" s="65"/>
      <c r="F16" s="65"/>
      <c r="G16" s="65"/>
      <c r="H16" s="65"/>
      <c r="I16" s="65"/>
      <c r="J16" s="65"/>
    </row>
    <row r="17" spans="1:10" ht="15.75" x14ac:dyDescent="0.25">
      <c r="A17" s="45" t="s">
        <v>30</v>
      </c>
      <c r="B17" s="46"/>
      <c r="C17" s="46"/>
      <c r="D17" s="46"/>
      <c r="E17" s="46"/>
      <c r="F17" s="46"/>
      <c r="G17" s="46"/>
      <c r="H17" s="46"/>
      <c r="I17" s="46"/>
      <c r="J17" s="47"/>
    </row>
    <row r="18" spans="1:10" x14ac:dyDescent="0.25">
      <c r="A18" s="8" t="s">
        <v>31</v>
      </c>
      <c r="B18" s="38" t="s">
        <v>32</v>
      </c>
      <c r="C18" s="38"/>
      <c r="D18" s="38"/>
      <c r="E18" s="38"/>
      <c r="F18" s="38"/>
      <c r="G18" s="38"/>
      <c r="H18" s="38"/>
      <c r="I18" s="38"/>
      <c r="J18" s="39"/>
    </row>
    <row r="19" spans="1:10" x14ac:dyDescent="0.25">
      <c r="A19" s="13" t="s">
        <v>33</v>
      </c>
      <c r="B19" s="38" t="s">
        <v>63</v>
      </c>
      <c r="C19" s="38"/>
      <c r="D19" s="38"/>
      <c r="E19" s="38"/>
      <c r="F19" s="38"/>
      <c r="G19" s="38"/>
      <c r="H19" s="38"/>
      <c r="I19" s="38"/>
      <c r="J19" s="39"/>
    </row>
    <row r="20" spans="1:10" x14ac:dyDescent="0.25">
      <c r="A20" s="13" t="s">
        <v>54</v>
      </c>
      <c r="B20" s="38" t="s">
        <v>67</v>
      </c>
      <c r="C20" s="38"/>
      <c r="D20" s="38"/>
      <c r="E20" s="38"/>
      <c r="F20" s="38"/>
      <c r="G20" s="38"/>
      <c r="H20" s="38"/>
      <c r="I20" s="38"/>
      <c r="J20" s="39"/>
    </row>
    <row r="21" spans="1:10" ht="30" x14ac:dyDescent="0.25">
      <c r="A21" s="13" t="s">
        <v>34</v>
      </c>
      <c r="B21" s="38" t="s">
        <v>68</v>
      </c>
      <c r="C21" s="38"/>
      <c r="D21" s="38"/>
      <c r="E21" s="38"/>
      <c r="F21" s="38"/>
      <c r="G21" s="38"/>
      <c r="H21" s="38"/>
      <c r="I21" s="38"/>
      <c r="J21" s="39"/>
    </row>
    <row r="22" spans="1:10" ht="15.75" x14ac:dyDescent="0.25">
      <c r="A22" s="45" t="s">
        <v>35</v>
      </c>
      <c r="B22" s="46"/>
      <c r="C22" s="46"/>
      <c r="D22" s="46"/>
      <c r="E22" s="46"/>
      <c r="F22" s="46"/>
      <c r="G22" s="46"/>
      <c r="H22" s="46"/>
      <c r="I22" s="46"/>
      <c r="J22" s="47"/>
    </row>
    <row r="23" spans="1:10" ht="15.75" x14ac:dyDescent="0.25">
      <c r="A23" s="35" t="s">
        <v>36</v>
      </c>
      <c r="B23" s="36"/>
      <c r="C23" s="36"/>
      <c r="D23" s="36"/>
      <c r="E23" s="36"/>
      <c r="F23" s="36"/>
      <c r="G23" s="36"/>
      <c r="H23" s="36"/>
      <c r="I23" s="36"/>
      <c r="J23" s="37"/>
    </row>
    <row r="24" spans="1:10" x14ac:dyDescent="0.25">
      <c r="A24" s="48" t="s">
        <v>6</v>
      </c>
      <c r="B24" s="49"/>
      <c r="C24" s="50" t="s">
        <v>7</v>
      </c>
      <c r="D24" s="51"/>
      <c r="E24" s="51"/>
      <c r="F24" s="51" t="s">
        <v>8</v>
      </c>
      <c r="G24" s="51"/>
      <c r="H24" s="49"/>
      <c r="I24" s="50" t="s">
        <v>37</v>
      </c>
      <c r="J24" s="52"/>
    </row>
    <row r="25" spans="1:10" x14ac:dyDescent="0.25">
      <c r="A25" s="53">
        <f>+'[1]primer trimestre'!$A$5:$B$5</f>
        <v>770258960</v>
      </c>
      <c r="B25" s="54"/>
      <c r="C25" s="55">
        <v>774475772</v>
      </c>
      <c r="D25" s="56"/>
      <c r="E25" s="57"/>
      <c r="F25" s="55">
        <v>357640685.82999998</v>
      </c>
      <c r="G25" s="56"/>
      <c r="H25" s="57"/>
      <c r="I25" s="58">
        <f>+F25/C25</f>
        <v>0.46178421425170157</v>
      </c>
      <c r="J25" s="59"/>
    </row>
    <row r="26" spans="1:10" ht="63" customHeight="1" x14ac:dyDescent="0.25">
      <c r="A26" s="35" t="s">
        <v>58</v>
      </c>
      <c r="B26" s="36"/>
      <c r="C26" s="36"/>
      <c r="D26" s="36"/>
      <c r="E26" s="36"/>
      <c r="F26" s="36"/>
      <c r="G26" s="36"/>
      <c r="H26" s="36"/>
      <c r="I26" s="36"/>
      <c r="J26" s="37"/>
    </row>
    <row r="27" spans="1:10" ht="15" customHeight="1" x14ac:dyDescent="0.25">
      <c r="A27" s="14"/>
      <c r="C27" s="60" t="s">
        <v>38</v>
      </c>
      <c r="D27" s="61"/>
      <c r="E27" s="62" t="s">
        <v>59</v>
      </c>
      <c r="F27" s="63"/>
      <c r="G27" s="62" t="s">
        <v>9</v>
      </c>
      <c r="H27" s="63"/>
      <c r="I27" s="60" t="s">
        <v>10</v>
      </c>
      <c r="J27" s="64"/>
    </row>
    <row r="28" spans="1:10" ht="38.25" x14ac:dyDescent="0.25">
      <c r="A28" s="15" t="s">
        <v>39</v>
      </c>
      <c r="B28" s="16" t="s">
        <v>40</v>
      </c>
      <c r="C28" s="16" t="s">
        <v>41</v>
      </c>
      <c r="D28" s="16" t="s">
        <v>42</v>
      </c>
      <c r="E28" s="16" t="s">
        <v>43</v>
      </c>
      <c r="F28" s="16" t="s">
        <v>44</v>
      </c>
      <c r="G28" s="16" t="s">
        <v>45</v>
      </c>
      <c r="H28" s="16" t="s">
        <v>46</v>
      </c>
      <c r="I28" s="16" t="s">
        <v>60</v>
      </c>
      <c r="J28" s="17" t="s">
        <v>47</v>
      </c>
    </row>
    <row r="29" spans="1:10" ht="84" customHeight="1" x14ac:dyDescent="0.25">
      <c r="A29" s="18" t="s">
        <v>11</v>
      </c>
      <c r="B29" s="19" t="s">
        <v>12</v>
      </c>
      <c r="C29" s="20">
        <v>490813</v>
      </c>
      <c r="D29" s="21">
        <f>+C25</f>
        <v>774475772</v>
      </c>
      <c r="E29" s="20">
        <f>+Tabla1[Física
(A)]</f>
        <v>490813</v>
      </c>
      <c r="F29" s="21">
        <f>+C25</f>
        <v>774475772</v>
      </c>
      <c r="G29" s="22">
        <v>275404</v>
      </c>
      <c r="H29" s="23">
        <f>+F25</f>
        <v>357640685.82999998</v>
      </c>
      <c r="I29" s="24">
        <f>IF(G29&gt;0,G29/C29,0)</f>
        <v>0.56111798179754813</v>
      </c>
      <c r="J29" s="25">
        <f>IF(H29&gt;0,H29/D29,0)</f>
        <v>0.46178421425170157</v>
      </c>
    </row>
    <row r="30" spans="1:10" ht="15.75" x14ac:dyDescent="0.25">
      <c r="A30" s="45" t="s">
        <v>48</v>
      </c>
      <c r="B30" s="46"/>
      <c r="C30" s="46"/>
      <c r="D30" s="46"/>
      <c r="E30" s="46"/>
      <c r="F30" s="46"/>
      <c r="G30" s="46"/>
      <c r="H30" s="46"/>
      <c r="I30" s="46"/>
      <c r="J30" s="47"/>
    </row>
    <row r="31" spans="1:10" ht="15.75" x14ac:dyDescent="0.25">
      <c r="A31" s="35" t="s">
        <v>49</v>
      </c>
      <c r="B31" s="36"/>
      <c r="C31" s="36"/>
      <c r="D31" s="36"/>
      <c r="E31" s="36"/>
      <c r="F31" s="36"/>
      <c r="G31" s="36"/>
      <c r="H31" s="36"/>
      <c r="I31" s="36"/>
      <c r="J31" s="37"/>
    </row>
    <row r="32" spans="1:10" ht="30" customHeight="1" x14ac:dyDescent="0.25">
      <c r="A32" s="26" t="s">
        <v>50</v>
      </c>
      <c r="B32" s="38" t="s">
        <v>69</v>
      </c>
      <c r="C32" s="38"/>
      <c r="D32" s="38"/>
      <c r="E32" s="38"/>
      <c r="F32" s="38"/>
      <c r="G32" s="38"/>
      <c r="H32" s="38"/>
      <c r="I32" s="38"/>
      <c r="J32" s="39"/>
    </row>
    <row r="33" spans="1:10" ht="30" x14ac:dyDescent="0.25">
      <c r="A33" s="26" t="s">
        <v>51</v>
      </c>
      <c r="B33" s="38" t="s">
        <v>62</v>
      </c>
      <c r="C33" s="38"/>
      <c r="D33" s="38"/>
      <c r="E33" s="38"/>
      <c r="F33" s="38"/>
      <c r="G33" s="38"/>
      <c r="H33" s="38"/>
      <c r="I33" s="38"/>
      <c r="J33" s="39"/>
    </row>
    <row r="34" spans="1:10" ht="30.75" customHeight="1" x14ac:dyDescent="0.25">
      <c r="A34" s="27" t="s">
        <v>52</v>
      </c>
      <c r="B34" s="38" t="s">
        <v>70</v>
      </c>
      <c r="C34" s="38"/>
      <c r="D34" s="38"/>
      <c r="E34" s="38"/>
      <c r="F34" s="38"/>
      <c r="G34" s="38"/>
      <c r="H34" s="38"/>
      <c r="I34" s="38"/>
      <c r="J34" s="39"/>
    </row>
    <row r="35" spans="1:10" ht="92.25" customHeight="1" x14ac:dyDescent="0.25">
      <c r="A35" s="27" t="s">
        <v>13</v>
      </c>
      <c r="B35" s="40" t="s">
        <v>64</v>
      </c>
      <c r="C35" s="40"/>
      <c r="D35" s="40"/>
      <c r="E35" s="40"/>
      <c r="F35" s="40"/>
      <c r="G35" s="40"/>
      <c r="H35" s="40"/>
      <c r="I35" s="40"/>
      <c r="J35" s="41"/>
    </row>
    <row r="36" spans="1:10" ht="15.75" x14ac:dyDescent="0.25">
      <c r="A36" s="42" t="s">
        <v>55</v>
      </c>
      <c r="B36" s="43"/>
      <c r="C36" s="43"/>
      <c r="D36" s="43"/>
      <c r="E36" s="43"/>
      <c r="F36" s="43"/>
      <c r="G36" s="43"/>
      <c r="H36" s="43"/>
      <c r="I36" s="43"/>
      <c r="J36" s="44"/>
    </row>
    <row r="37" spans="1:10" ht="15.75" x14ac:dyDescent="0.25">
      <c r="A37" s="29" t="s">
        <v>53</v>
      </c>
      <c r="B37" s="30"/>
      <c r="C37" s="30"/>
      <c r="D37" s="30"/>
      <c r="E37" s="30"/>
      <c r="F37" s="30"/>
      <c r="G37" s="30"/>
      <c r="H37" s="30"/>
      <c r="I37" s="30"/>
      <c r="J37" s="31"/>
    </row>
    <row r="38" spans="1:10" ht="42.75" customHeight="1" x14ac:dyDescent="0.25">
      <c r="A38" s="32" t="s">
        <v>65</v>
      </c>
      <c r="B38" s="33"/>
      <c r="C38" s="33"/>
      <c r="D38" s="33"/>
      <c r="E38" s="33"/>
      <c r="F38" s="33"/>
      <c r="G38" s="33"/>
      <c r="H38" s="33"/>
      <c r="I38" s="33"/>
      <c r="J38" s="34"/>
    </row>
    <row r="39" spans="1:10" x14ac:dyDescent="0.25">
      <c r="D39" s="28"/>
    </row>
  </sheetData>
  <mergeCells count="47">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7:J37"/>
    <mergeCell ref="A38:J38"/>
    <mergeCell ref="A31:J31"/>
    <mergeCell ref="B32:J32"/>
    <mergeCell ref="B33:J33"/>
    <mergeCell ref="B34:J34"/>
    <mergeCell ref="B35:J35"/>
    <mergeCell ref="A36:J36"/>
  </mergeCells>
  <dataValidations xWindow="513" yWindow="579" count="15">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2:J33"/>
    <dataValidation allowBlank="1" showInputMessage="1" showErrorMessage="1" prompt="1. Describir lo plasmado en el presupuesto_x000a_2. Describir lo alcanzado en términos financieros y de producción " sqref="B34:J34"/>
    <dataValidation allowBlank="1" showInputMessage="1" showErrorMessage="1" prompt="De existir desvío, explicar razones." sqref="B35:J35"/>
    <dataValidation allowBlank="1" showInputMessage="1" showErrorMessage="1" prompt="Oportunidades de mejora identificadas" sqref="A38:J38"/>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Meta anual del indicador" sqref="E28 C28:C29"/>
    <dataValidation allowBlank="1" showInputMessage="1" showErrorMessage="1" prompt="Monto presupuestado para el producto" sqref="F28 E29:F29 D28:D29"/>
    <dataValidation allowBlank="1" showInputMessage="1" showErrorMessage="1" prompt="Nombre de cada producto" sqref="A28:A29"/>
    <dataValidation allowBlank="1" showInputMessage="1" showErrorMessage="1" prompt="Nombre del indicador" sqref="B28:B29"/>
    <dataValidation allowBlank="1" showInputMessage="1" showErrorMessage="1" prompt="Meta alcanzada en el trimestre" sqref="G28:G29"/>
    <dataValidation allowBlank="1" showInputMessage="1" showErrorMessage="1" prompt="Monto ejecutado en el trimestre" sqref="H28:H29"/>
  </dataValidations>
  <pageMargins left="0.25" right="0.25" top="0.75" bottom="0.75" header="0.3" footer="0.3"/>
  <pageSetup scale="78"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YDALSA NUÑEZ MANZUETA</dc:creator>
  <cp:lastModifiedBy>Genesis Morel Felix</cp:lastModifiedBy>
  <cp:lastPrinted>2022-09-29T15:12:53Z</cp:lastPrinted>
  <dcterms:created xsi:type="dcterms:W3CDTF">2022-01-26T18:29:46Z</dcterms:created>
  <dcterms:modified xsi:type="dcterms:W3CDTF">2022-10-17T15:02:51Z</dcterms:modified>
</cp:coreProperties>
</file>