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J377" i="2" l="1"/>
  <c r="L411" i="2"/>
  <c r="K410" i="2" s="1"/>
  <c r="I17" i="2"/>
  <c r="H20" i="2" l="1"/>
  <c r="L680" i="2" l="1"/>
  <c r="K680" i="2"/>
  <c r="J680" i="2"/>
  <c r="L679" i="2"/>
  <c r="K677" i="2" s="1"/>
  <c r="J677" i="2" s="1"/>
  <c r="L419" i="2"/>
  <c r="L417" i="2"/>
  <c r="L415" i="2"/>
  <c r="K414" i="2" s="1"/>
  <c r="L413" i="2"/>
  <c r="L403" i="2"/>
  <c r="L401" i="2"/>
  <c r="L397" i="2"/>
  <c r="K396" i="2"/>
  <c r="L391" i="2"/>
  <c r="K390" i="2" s="1"/>
  <c r="L386" i="2"/>
  <c r="K385" i="2" s="1"/>
  <c r="L379" i="2"/>
  <c r="K378" i="2"/>
  <c r="L372" i="2"/>
  <c r="K367" i="2"/>
  <c r="L365" i="2"/>
  <c r="L363" i="2"/>
  <c r="K360" i="2" s="1"/>
  <c r="L361" i="2"/>
  <c r="L357" i="2"/>
  <c r="L354" i="2"/>
  <c r="L350" i="2"/>
  <c r="K345" i="2" s="1"/>
  <c r="L346" i="2"/>
  <c r="L342" i="2"/>
  <c r="L339" i="2"/>
  <c r="K338" i="2" s="1"/>
  <c r="L335" i="2"/>
  <c r="L332" i="2"/>
  <c r="L323" i="2"/>
  <c r="K322" i="2" s="1"/>
  <c r="L320" i="2"/>
  <c r="L317" i="2"/>
  <c r="L315" i="2"/>
  <c r="L310" i="2"/>
  <c r="L302" i="2"/>
  <c r="K301" i="2"/>
  <c r="J300" i="2"/>
  <c r="L299" i="2"/>
  <c r="K298" i="2"/>
  <c r="L286" i="2"/>
  <c r="K285" i="2" s="1"/>
  <c r="L276" i="2"/>
  <c r="L268" i="2"/>
  <c r="K267" i="2" s="1"/>
  <c r="L258" i="2"/>
  <c r="L247" i="2"/>
  <c r="L241" i="2"/>
  <c r="L234" i="2"/>
  <c r="K233" i="2"/>
  <c r="L230" i="2"/>
  <c r="K229" i="2" s="1"/>
  <c r="L222" i="2"/>
  <c r="K221" i="2" s="1"/>
  <c r="L216" i="2"/>
  <c r="K215" i="2"/>
  <c r="L207" i="2"/>
  <c r="K206" i="2" s="1"/>
  <c r="L201" i="2"/>
  <c r="L199" i="2"/>
  <c r="K198" i="2" s="1"/>
  <c r="L194" i="2"/>
  <c r="L187" i="2"/>
  <c r="L182" i="2"/>
  <c r="L178" i="2"/>
  <c r="L173" i="2"/>
  <c r="K173" i="2" s="1"/>
  <c r="L162" i="2"/>
  <c r="L153" i="2"/>
  <c r="L146" i="2"/>
  <c r="K145" i="2" s="1"/>
  <c r="L143" i="2"/>
  <c r="L133" i="2"/>
  <c r="K132" i="2"/>
  <c r="L126" i="2"/>
  <c r="K125" i="2" s="1"/>
  <c r="L122" i="2"/>
  <c r="K121" i="2"/>
  <c r="L118" i="2"/>
  <c r="K117" i="2" s="1"/>
  <c r="L107" i="2"/>
  <c r="K106" i="2"/>
  <c r="M681" i="2"/>
  <c r="K152" i="2" l="1"/>
  <c r="K314" i="2"/>
  <c r="J313" i="2" s="1"/>
  <c r="K400" i="2"/>
  <c r="K240" i="2"/>
  <c r="J205" i="2" s="1"/>
  <c r="K353" i="2"/>
  <c r="J105" i="2"/>
  <c r="M22" i="2" l="1"/>
  <c r="L100" i="2" l="1"/>
  <c r="K99" i="2" s="1"/>
  <c r="L94" i="2"/>
  <c r="L92" i="2"/>
  <c r="L88" i="2"/>
  <c r="L85" i="2"/>
  <c r="K84" i="2" s="1"/>
  <c r="L82" i="2"/>
  <c r="L66" i="2"/>
  <c r="L64" i="2"/>
  <c r="L61" i="2"/>
  <c r="L56" i="2"/>
  <c r="L54" i="2"/>
  <c r="L52" i="2"/>
  <c r="L41" i="2"/>
  <c r="L28" i="2"/>
  <c r="L681" i="2" s="1"/>
  <c r="K63" i="2" l="1"/>
  <c r="K91" i="2"/>
  <c r="K27" i="2"/>
  <c r="K681" i="2" s="1"/>
  <c r="J26" i="2" l="1"/>
  <c r="J681" i="2" s="1"/>
  <c r="J20" i="2"/>
  <c r="M21" i="2" s="1"/>
</calcChain>
</file>

<file path=xl/comments1.xml><?xml version="1.0" encoding="utf-8"?>
<comments xmlns="http://schemas.openxmlformats.org/spreadsheetml/2006/main">
  <authors>
    <author>KASAMA REiNOSO</author>
  </authors>
  <commentList>
    <comment ref="H20" authorId="0">
      <text>
        <r>
          <rPr>
            <b/>
            <sz val="9"/>
            <color indexed="81"/>
            <rFont val="Tahoma"/>
            <family val="2"/>
          </rPr>
          <t>KASAMA REiNOSO:</t>
        </r>
        <r>
          <rPr>
            <sz val="9"/>
            <color indexed="81"/>
            <rFont val="Tahoma"/>
            <family val="2"/>
          </rPr>
          <t xml:space="preserve">
PAGO NOMINA DE PERSONAL FIJO JUNIO 2025 Y  CON CARACTER TEMPORAL JUNIO 2025 RD$6,700.00 Y RD$1,000.00</t>
        </r>
      </text>
    </comment>
  </commentList>
</comments>
</file>

<file path=xl/sharedStrings.xml><?xml version="1.0" encoding="utf-8"?>
<sst xmlns="http://schemas.openxmlformats.org/spreadsheetml/2006/main" count="781" uniqueCount="718">
  <si>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</si>
  <si>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</si>
  <si>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</si>
  <si>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</si>
  <si>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</si>
  <si>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</si>
  <si>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</si>
  <si>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</si>
  <si>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</si>
  <si>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</si>
  <si>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</si>
  <si>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</si>
  <si>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</si>
  <si>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</si>
  <si>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</si>
  <si>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</si>
  <si>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</si>
  <si>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</si>
  <si>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</si>
  <si>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</si>
  <si>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</si>
  <si>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</si>
  <si>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</si>
  <si>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</si>
  <si>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</si>
  <si>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</si>
  <si>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</si>
  <si>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</si>
  <si>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</si>
  <si>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</si>
  <si>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</si>
  <si>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</si>
  <si>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</si>
  <si>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</si>
  <si>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</si>
  <si>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</si>
  <si>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</si>
  <si>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</si>
  <si>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</si>
  <si>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</si>
  <si>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</si>
  <si>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</si>
  <si>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</si>
  <si>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</si>
  <si>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</si>
  <si>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</si>
  <si>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</si>
  <si>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</si>
  <si>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</si>
  <si>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</si>
  <si>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</si>
  <si>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</si>
  <si>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</si>
  <si>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</si>
  <si>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</si>
  <si>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</si>
  <si>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</si>
  <si>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</si>
  <si>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</si>
  <si>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</si>
  <si>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</si>
  <si>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</si>
  <si>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</si>
  <si>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</si>
  <si>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</si>
  <si>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</si>
  <si>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</si>
  <si>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</si>
  <si>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</si>
  <si>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</si>
  <si>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</si>
  <si>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</si>
  <si>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</si>
  <si>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</si>
  <si>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</si>
  <si>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</si>
  <si>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</si>
  <si>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</si>
  <si>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</si>
  <si>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</si>
  <si>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</si>
  <si>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</si>
  <si>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</si>
  <si>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</si>
  <si>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</si>
  <si>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</si>
  <si>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</si>
  <si>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</si>
  <si>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</si>
  <si>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</si>
  <si>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</si>
  <si>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</si>
  <si>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</si>
  <si>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</si>
  <si>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</si>
  <si>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</si>
  <si>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</si>
  <si>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</si>
  <si>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</si>
  <si>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</si>
  <si>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</si>
  <si>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</si>
  <si>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</si>
  <si>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</si>
  <si>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</si>
  <si>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</si>
  <si>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</si>
  <si>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</si>
  <si>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</si>
  <si>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</si>
  <si>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</si>
  <si>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</si>
  <si>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</si>
  <si>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</si>
  <si>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</si>
  <si>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</si>
  <si>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</si>
  <si>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</si>
  <si>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</si>
  <si>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</si>
  <si>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</si>
  <si>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</si>
  <si>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</si>
  <si>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</si>
  <si>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</si>
  <si>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</si>
  <si>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</si>
  <si>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</si>
  <si>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</si>
  <si>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</si>
  <si>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</si>
  <si>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</si>
  <si>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</si>
  <si>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</si>
  <si>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</si>
  <si>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</si>
  <si>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</si>
  <si>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</si>
  <si>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</si>
  <si>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</si>
  <si>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</si>
  <si>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</si>
  <si>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</si>
  <si>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</si>
  <si>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</si>
  <si>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</si>
  <si>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</si>
  <si>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</si>
  <si>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</si>
  <si>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</si>
  <si>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</si>
  <si>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</si>
  <si>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</si>
  <si>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</si>
  <si>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</si>
  <si>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</si>
  <si>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</si>
  <si>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</si>
  <si>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</si>
  <si>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</si>
  <si>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</si>
  <si>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</si>
  <si>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</si>
  <si>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</si>
  <si>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</si>
  <si>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</si>
  <si>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</si>
  <si>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</si>
  <si>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</si>
  <si>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</si>
  <si>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</si>
  <si>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</si>
  <si>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</si>
  <si>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</si>
  <si>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</si>
  <si>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</si>
  <si>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</si>
  <si>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</si>
  <si>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</si>
  <si>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</si>
  <si>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</si>
  <si>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</si>
  <si>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</si>
  <si>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</si>
  <si>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</si>
  <si>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</si>
  <si>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</si>
  <si>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</si>
  <si>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</si>
  <si>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</si>
  <si>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</si>
  <si>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</si>
  <si>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</si>
  <si>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</si>
  <si>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</si>
  <si>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</si>
  <si>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</si>
  <si>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</si>
  <si>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</si>
  <si>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</si>
  <si>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</si>
  <si>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</si>
  <si>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</si>
  <si>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</si>
  <si>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</si>
  <si>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</si>
  <si>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</si>
  <si>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</si>
  <si>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</si>
  <si>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</si>
  <si>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</si>
  <si>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</si>
  <si>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</si>
  <si>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</si>
  <si>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</si>
  <si>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</si>
  <si>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</si>
  <si>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</si>
  <si>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</si>
  <si>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</si>
  <si>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</si>
  <si>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</si>
  <si>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</si>
  <si>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</si>
  <si>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</si>
  <si>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</si>
  <si>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</si>
  <si>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</si>
  <si>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</si>
  <si>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</si>
  <si>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</si>
  <si>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</si>
  <si>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</si>
  <si>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</si>
  <si>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</si>
  <si>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</si>
  <si>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</si>
  <si>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</si>
  <si>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</si>
  <si>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</si>
  <si>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</si>
  <si>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</si>
  <si>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</si>
  <si>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</si>
  <si>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</si>
  <si>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</si>
  <si>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</si>
  <si>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</si>
  <si>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</si>
  <si>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</si>
  <si>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</si>
  <si>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</si>
  <si>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</si>
  <si>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</si>
  <si>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</si>
  <si>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</si>
  <si>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</si>
  <si>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</si>
  <si>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</si>
  <si>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</si>
  <si>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</si>
  <si>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</si>
  <si>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</si>
  <si>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</si>
  <si>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</si>
  <si>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</si>
  <si>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</si>
  <si>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</si>
  <si>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</si>
  <si>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</si>
  <si>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</si>
  <si>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</si>
  <si>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</si>
  <si>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</si>
  <si>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</si>
  <si>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</si>
  <si>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</si>
  <si>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</si>
  <si>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</si>
  <si>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</si>
  <si>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</si>
  <si>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</si>
  <si>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</si>
  <si>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</si>
  <si>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</si>
  <si>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</si>
  <si>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</si>
  <si>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</si>
  <si>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</si>
  <si>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</si>
  <si>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</si>
  <si>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</si>
  <si>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</si>
  <si>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</si>
  <si>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</si>
  <si>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</si>
  <si>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</si>
  <si>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</si>
  <si>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</si>
  <si>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</si>
  <si>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</si>
  <si>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</si>
  <si>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</si>
  <si>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</si>
  <si>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</si>
  <si>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</si>
  <si>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</si>
  <si>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</si>
  <si>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</si>
  <si>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</si>
  <si>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</si>
  <si>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</si>
  <si>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</si>
  <si>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</si>
  <si>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</si>
  <si>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</si>
  <si>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</si>
  <si>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</si>
  <si>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</si>
  <si>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</si>
  <si>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</si>
  <si>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</si>
  <si>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</si>
  <si>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</si>
  <si>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</si>
  <si>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</si>
  <si>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</si>
  <si>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</si>
  <si>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</si>
  <si>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</si>
  <si>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</si>
  <si>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</si>
  <si>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</si>
  <si>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</si>
  <si>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</si>
  <si>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</si>
  <si>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</si>
  <si>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</si>
  <si>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</si>
  <si>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</si>
  <si>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</si>
  <si>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</si>
  <si>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</si>
  <si>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</si>
  <si>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</si>
  <si>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</si>
  <si>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</si>
  <si>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</si>
  <si>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</si>
  <si>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</si>
  <si>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</si>
  <si>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</si>
  <si>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</si>
  <si>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</si>
  <si>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</si>
  <si>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</si>
  <si>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</si>
  <si>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</si>
  <si>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</si>
  <si>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</si>
  <si>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</si>
  <si>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</si>
  <si>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</si>
  <si>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</si>
  <si>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</si>
  <si>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</si>
  <si>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</si>
  <si>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</si>
  <si>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</si>
  <si>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</si>
  <si>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</si>
  <si>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</si>
  <si>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</si>
  <si>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</si>
  <si>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</si>
  <si>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</si>
  <si>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</si>
  <si>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</si>
  <si>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</si>
  <si>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</si>
  <si>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</si>
  <si>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</si>
  <si>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</si>
  <si>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</si>
  <si>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</si>
  <si>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</si>
  <si>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</si>
  <si>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</si>
  <si>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</si>
  <si>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</si>
  <si>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</si>
  <si>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</si>
  <si>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</si>
  <si>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</si>
  <si>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</si>
  <si>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</si>
  <si>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</si>
  <si>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</si>
  <si>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</si>
  <si>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</si>
  <si>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</si>
  <si>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</si>
  <si>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</si>
  <si>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</si>
  <si>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</si>
  <si>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</si>
  <si>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</si>
  <si>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</si>
  <si>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</si>
  <si>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</si>
  <si>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</si>
  <si>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</si>
  <si>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</si>
  <si>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</si>
  <si>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</si>
  <si>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</si>
  <si>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</si>
  <si>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</si>
  <si>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</si>
  <si>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</si>
  <si>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</si>
  <si>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</si>
  <si>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</si>
  <si>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</si>
  <si>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</si>
  <si>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</si>
  <si>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</si>
  <si>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</si>
  <si>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</si>
  <si>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</si>
  <si>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</si>
  <si>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</si>
  <si>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</si>
  <si>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</si>
  <si>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</si>
  <si>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</si>
  <si>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</si>
  <si>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</si>
  <si>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</si>
  <si>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</si>
  <si>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</si>
  <si>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</si>
  <si>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</si>
  <si>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</si>
  <si>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</si>
  <si>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</si>
  <si>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</si>
  <si>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</si>
  <si>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</si>
  <si>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</si>
  <si>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</si>
  <si>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</si>
  <si>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</si>
  <si>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</si>
  <si>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</si>
  <si>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</si>
  <si>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</si>
  <si>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</si>
  <si>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</si>
  <si>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</si>
  <si>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</si>
  <si>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</si>
  <si>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</si>
  <si>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</si>
  <si>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</si>
  <si>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</si>
  <si>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</si>
  <si>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</si>
  <si>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</si>
  <si>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</si>
  <si>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</si>
  <si>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</si>
  <si>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</si>
  <si>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</si>
  <si>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</si>
  <si>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</si>
  <si>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</si>
  <si>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</si>
  <si>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</si>
  <si>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</si>
  <si>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</si>
  <si>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</si>
  <si>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</si>
  <si>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</si>
  <si>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</si>
  <si>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</si>
  <si>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</si>
  <si>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</si>
  <si>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</si>
  <si>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</si>
  <si>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</si>
  <si>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</si>
  <si>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</si>
  <si>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</si>
  <si>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</si>
  <si>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</si>
  <si>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</si>
  <si>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</si>
  <si>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</si>
  <si>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</si>
  <si>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</si>
  <si>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</si>
  <si>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</si>
  <si>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</si>
  <si>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</si>
  <si>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</si>
  <si>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</si>
  <si>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</si>
  <si>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</si>
  <si>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</si>
  <si>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</si>
  <si>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</si>
  <si>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</si>
  <si>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</si>
  <si>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</si>
  <si>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</si>
  <si>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</si>
  <si>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</si>
  <si>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</si>
  <si>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</si>
  <si>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</si>
  <si>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</si>
  <si>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</si>
  <si>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</si>
  <si>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</si>
  <si>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</si>
  <si>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</si>
  <si>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</si>
  <si>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</si>
  <si>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</si>
  <si>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</si>
  <si>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</si>
  <si>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</si>
  <si>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</si>
  <si>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</si>
  <si>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</si>
  <si>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</si>
  <si>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</si>
  <si>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</si>
  <si>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</si>
  <si>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</si>
  <si>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</si>
  <si>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</si>
  <si>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</si>
  <si>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</si>
  <si>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</si>
  <si>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</si>
  <si>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</si>
  <si>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</si>
  <si>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</si>
  <si>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</si>
  <si>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</si>
  <si>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</si>
  <si>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</si>
  <si>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</si>
  <si>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</si>
  <si>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</si>
  <si>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</si>
  <si>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</si>
  <si>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</si>
  <si>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</si>
  <si>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</si>
  <si>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</si>
  <si>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</si>
  <si>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</si>
  <si>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</si>
  <si>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</si>
  <si>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</si>
  <si>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</si>
  <si>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</si>
  <si>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</si>
  <si>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</si>
  <si>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</si>
  <si>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</si>
  <si>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</si>
  <si>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</si>
  <si>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</si>
  <si>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</si>
  <si>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</si>
  <si>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</si>
  <si>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</si>
  <si>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</si>
  <si>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</si>
  <si>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</si>
  <si>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</si>
  <si>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</si>
  <si>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</si>
  <si>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</si>
  <si>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</si>
  <si>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</si>
  <si>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</si>
  <si>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</si>
  <si>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</si>
  <si>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</si>
  <si>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</si>
  <si>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</si>
  <si>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</si>
  <si>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</si>
  <si>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</si>
  <si>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</si>
  <si>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</si>
  <si>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</si>
  <si>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</si>
  <si>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</si>
  <si>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</si>
  <si>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</si>
  <si>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</si>
  <si>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</si>
  <si>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</si>
  <si>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</si>
  <si>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</si>
  <si>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</si>
  <si>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</si>
  <si>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</si>
  <si>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</si>
  <si>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</si>
  <si>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</si>
  <si>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</si>
  <si>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</si>
  <si>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</si>
  <si>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</si>
  <si>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</si>
  <si>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</si>
  <si>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</si>
  <si>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</si>
  <si>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</si>
  <si>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</si>
  <si>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</si>
  <si>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</si>
  <si>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</si>
  <si>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</si>
  <si>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</si>
  <si>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</si>
  <si>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</si>
  <si>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</si>
  <si>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</si>
  <si>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</si>
  <si>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</si>
  <si>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</si>
  <si>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</si>
  <si>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 xml:space="preserve">TOTAL DE IMÁGENES </t>
  </si>
  <si>
    <t>ODONTOLOGIA</t>
  </si>
  <si>
    <t>PROFILAXIS PERIODONTAL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</si>
  <si>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</si>
  <si>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</si>
  <si>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</si>
  <si>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</si>
  <si>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</si>
  <si>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</si>
  <si>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</si>
  <si>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</si>
  <si>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</si>
  <si>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 xml:space="preserve">TOTAL DE EFECTIVO </t>
  </si>
  <si>
    <t xml:space="preserve">RX PELVIS </t>
  </si>
  <si>
    <t>EQUIPOS DE DEFENSA Y SEGURIDAD</t>
  </si>
  <si>
    <t>Equipos de seguridad</t>
  </si>
  <si>
    <t>DISMINUCION DE FONDOS DE TERCEROS</t>
  </si>
  <si>
    <t xml:space="preserve">EXODONCIA  3RO MOLAR CON ANESTESIA </t>
  </si>
  <si>
    <t>RX CODO</t>
  </si>
  <si>
    <t>SONOGRAFIA</t>
  </si>
  <si>
    <t>CONSULTAS DE CIRUGIA PLASTICA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</si>
  <si>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</si>
  <si>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</si>
  <si>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</si>
  <si>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</si>
  <si>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</si>
  <si>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</si>
  <si>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Cuenta</t>
  </si>
  <si>
    <t xml:space="preserve">VENTA DE GALONES VACIOS </t>
  </si>
  <si>
    <t xml:space="preserve">Equipos e instrumentos de medición científica </t>
  </si>
  <si>
    <t>RX COLUMNA DINAMICA</t>
  </si>
  <si>
    <t xml:space="preserve">PROFILAXIS </t>
  </si>
  <si>
    <t>SERVICIO DE AMBULANCIA</t>
  </si>
  <si>
    <t xml:space="preserve">Aportes  SNS </t>
  </si>
  <si>
    <t xml:space="preserve">TRANSFERENCIA PARA AUMENTO A MEDICOS </t>
  </si>
  <si>
    <t xml:space="preserve">INGRESOS POR ACUERDO DE PAGO A EMPLEADOS </t>
  </si>
  <si>
    <t>RESONANCIA</t>
  </si>
  <si>
    <t>RESONANCIA NUCLEAR</t>
  </si>
  <si>
    <t>DESTARTAJE COMPLETO</t>
  </si>
  <si>
    <t>Electricidad no cortable</t>
  </si>
  <si>
    <t>TAC CARA</t>
  </si>
  <si>
    <t>SONOGRAFIA ABDOMINAL</t>
  </si>
  <si>
    <t>CIRUGIA MENOR</t>
  </si>
  <si>
    <t>ESTERILIZACION DE BANDEJAS</t>
  </si>
  <si>
    <t>RETIRO DE FERULA ERICK</t>
  </si>
  <si>
    <t>MENOS 3.5 CAR-NED</t>
  </si>
  <si>
    <t>Útiles y materiales escolares y de enseñanzas</t>
  </si>
  <si>
    <t>Equipo veterinario</t>
  </si>
  <si>
    <t>RX CADERA</t>
  </si>
  <si>
    <t>RX SENOS PARANASALES</t>
  </si>
  <si>
    <t>TAC MIEMBROS INFERIOR</t>
  </si>
  <si>
    <t>RESONANCIA COLUMNA DORSO LUMBAR</t>
  </si>
  <si>
    <t>SONOGRAFIA DE TIROIDES</t>
  </si>
  <si>
    <t>SONOGRAFIA PELVICA</t>
  </si>
  <si>
    <t>SONOGRAFIA ESCROTAL</t>
  </si>
  <si>
    <t>RESTAURACION CLASE II</t>
  </si>
  <si>
    <t>EXODONCIA  DE COLGAJO</t>
  </si>
  <si>
    <t>REPOSICION DE BRACKETS</t>
  </si>
  <si>
    <t>SOBRANTE/FALTANTE</t>
  </si>
  <si>
    <t>Período:   JUNIO 2025</t>
  </si>
  <si>
    <t>RX CISTOGRAMA</t>
  </si>
  <si>
    <t>RX COLUMNA CERVICAL</t>
  </si>
  <si>
    <t>TAC ORBITA</t>
  </si>
  <si>
    <t>TAC TIROIDES</t>
  </si>
  <si>
    <t>TAC CODO</t>
  </si>
  <si>
    <t>TAC ABDOMEN</t>
  </si>
  <si>
    <t>SONOGRAFIA DE PARTES BLANDAS</t>
  </si>
  <si>
    <t>EXODONCIA SIMPLE</t>
  </si>
  <si>
    <t>PLACA MIO-RELAJANTES</t>
  </si>
  <si>
    <t xml:space="preserve">EXODONCIA DE DIENTES RETENIDOS </t>
  </si>
  <si>
    <t>RESTAURACION CLASE V</t>
  </si>
  <si>
    <t>RESTAURACION CLASE III</t>
  </si>
  <si>
    <t>ALQUILER DE CAFETERIA</t>
  </si>
  <si>
    <t xml:space="preserve">ADENOIDECTOMIA </t>
  </si>
  <si>
    <t xml:space="preserve">ASEO Y DESBRINDAMIENTO QX </t>
  </si>
  <si>
    <t>FRENECTOMIA LABIAL</t>
  </si>
  <si>
    <t>TORUS PLATINIUM</t>
  </si>
  <si>
    <t>MES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</si>
</sst>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 Narrow"/>
      <family val="2"/>
    </font>
    <font>
      <sz val="11"/>
      <color rgb="FF0070C0"/>
      <name val="Arial"/>
      <family val="2"/>
    </font>
    <font>
      <sz val="10"/>
      <name val="Calibri"/>
      <family val="2"/>
      <scheme val="minor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mbria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4" xfId="0" applyFont="1" applyBorder="1"/>
    <xf numFmtId="0" fontId="4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28" fillId="0" borderId="11" xfId="0" applyFont="1" applyBorder="1"/>
    <xf numFmtId="0" fontId="21" fillId="6" borderId="4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7" xfId="0" applyFont="1" applyBorder="1"/>
    <xf numFmtId="0" fontId="8" fillId="0" borderId="28" xfId="0" applyFont="1" applyBorder="1"/>
    <xf numFmtId="0" fontId="23" fillId="0" borderId="4" xfId="0" applyFont="1" applyBorder="1"/>
    <xf numFmtId="43" fontId="27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30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43" fontId="29" fillId="0" borderId="6" xfId="6" applyFont="1" applyFill="1" applyBorder="1" applyAlignment="1">
      <alignment horizontal="left" wrapText="1"/>
    </xf>
    <xf numFmtId="0" fontId="3" fillId="0" borderId="0" xfId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Fill="1"/>
    <xf numFmtId="43" fontId="14" fillId="0" borderId="6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43" fontId="13" fillId="2" borderId="4" xfId="6" applyFont="1" applyFill="1" applyBorder="1" applyAlignment="1">
      <alignment horizontal="center"/>
    </xf>
    <xf numFmtId="0" fontId="15" fillId="0" borderId="5" xfId="1" applyFont="1" applyBorder="1" applyAlignment="1">
      <alignment horizontal="left"/>
    </xf>
    <xf numFmtId="43" fontId="14" fillId="0" borderId="5" xfId="6" applyFont="1" applyFill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6" fillId="0" borderId="5" xfId="1" applyFont="1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5" fillId="0" borderId="24" xfId="1" applyFont="1" applyBorder="1" applyAlignment="1">
      <alignment horizontal="left"/>
    </xf>
    <xf numFmtId="0" fontId="16" fillId="0" borderId="25" xfId="1" applyFont="1" applyBorder="1" applyAlignment="1">
      <alignment horizontal="left"/>
    </xf>
    <xf numFmtId="43" fontId="14" fillId="0" borderId="30" xfId="6" applyFont="1" applyFill="1" applyBorder="1" applyAlignment="1">
      <alignment horizontal="center"/>
    </xf>
    <xf numFmtId="0" fontId="16" fillId="0" borderId="6" xfId="1" applyFont="1" applyFill="1" applyBorder="1" applyAlignment="1">
      <alignment horizontal="left"/>
    </xf>
    <xf numFmtId="0" fontId="15" fillId="2" borderId="6" xfId="1" applyFont="1" applyFill="1" applyBorder="1" applyAlignment="1">
      <alignment horizontal="left"/>
    </xf>
    <xf numFmtId="0" fontId="15" fillId="2" borderId="5" xfId="1" applyFont="1" applyFill="1" applyBorder="1" applyAlignment="1">
      <alignment horizontal="left"/>
    </xf>
    <xf numFmtId="43" fontId="26" fillId="0" borderId="5" xfId="0" applyNumberFormat="1" applyFont="1" applyFill="1" applyBorder="1" applyAlignment="1">
      <alignment horizontal="center"/>
    </xf>
    <xf numFmtId="0" fontId="30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0" fontId="31" fillId="0" borderId="4" xfId="0" applyFont="1" applyBorder="1"/>
    <xf numFmtId="0" fontId="0" fillId="4" borderId="18" xfId="0" applyFont="1" applyFill="1" applyBorder="1" applyAlignment="1"/>
    <xf numFmtId="0" fontId="0" fillId="4" borderId="1" xfId="0" applyFont="1" applyFill="1" applyBorder="1" applyAlignment="1"/>
    <xf numFmtId="0" fontId="0" fillId="4" borderId="14" xfId="0" applyFont="1" applyFill="1" applyBorder="1" applyAlignment="1"/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1" xfId="1" applyFont="1" applyFill="1" applyBorder="1" applyAlignment="1">
      <alignment vertical="center"/>
    </xf>
    <xf numFmtId="43" fontId="26" fillId="3" borderId="31" xfId="6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/>
    </xf>
    <xf numFmtId="43" fontId="19" fillId="2" borderId="9" xfId="9" applyFont="1" applyFill="1" applyBorder="1" applyAlignment="1"/>
    <xf numFmtId="0" fontId="12" fillId="0" borderId="4" xfId="0" applyFont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0" fontId="5" fillId="0" borderId="0" xfId="1" applyFont="1" applyAlignment="1">
      <alignment horizontal="right"/>
    </xf>
    <xf numFmtId="43" fontId="27" fillId="0" borderId="10" xfId="0" applyNumberFormat="1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43" fontId="29" fillId="7" borderId="6" xfId="6" applyFont="1" applyFill="1" applyBorder="1" applyAlignment="1">
      <alignment horizontal="left" wrapText="1"/>
    </xf>
    <xf numFmtId="43" fontId="29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wrapText="1"/>
    </xf>
    <xf numFmtId="43" fontId="12" fillId="2" borderId="6" xfId="6" applyFont="1" applyFill="1" applyBorder="1" applyAlignment="1">
      <alignment horizontal="left" wrapText="1"/>
    </xf>
    <xf numFmtId="0" fontId="0" fillId="0" borderId="4" xfId="0" applyFont="1" applyBorder="1"/>
    <xf numFmtId="43" fontId="0" fillId="0" borderId="4" xfId="0" applyNumberFormat="1" applyFont="1" applyBorder="1"/>
    <xf numFmtId="0" fontId="0" fillId="0" borderId="4" xfId="0" applyFont="1" applyFill="1" applyBorder="1"/>
    <xf numFmtId="0" fontId="0" fillId="0" borderId="5" xfId="0" applyFont="1" applyBorder="1"/>
    <xf numFmtId="0" fontId="0" fillId="0" borderId="21" xfId="0" applyFont="1" applyBorder="1"/>
    <xf numFmtId="43" fontId="13" fillId="0" borderId="5" xfId="6" applyFont="1" applyFill="1" applyBorder="1" applyAlignment="1">
      <alignment horizontal="center"/>
    </xf>
    <xf numFmtId="0" fontId="29" fillId="0" borderId="6" xfId="6" applyNumberFormat="1" applyFont="1" applyFill="1" applyBorder="1" applyAlignment="1">
      <alignment horizontal="left" wrapText="1"/>
    </xf>
    <xf numFmtId="0" fontId="29" fillId="2" borderId="6" xfId="6" applyNumberFormat="1" applyFont="1" applyFill="1" applyBorder="1" applyAlignment="1">
      <alignment horizontal="left" wrapText="1"/>
    </xf>
    <xf numFmtId="0" fontId="19" fillId="0" borderId="6" xfId="6" applyNumberFormat="1" applyFont="1" applyFill="1" applyBorder="1" applyAlignment="1">
      <alignment horizontal="left" wrapText="1"/>
    </xf>
    <xf numFmtId="0" fontId="19" fillId="2" borderId="6" xfId="6" applyNumberFormat="1" applyFont="1" applyFill="1" applyBorder="1" applyAlignment="1">
      <alignment horizontal="left" wrapText="1"/>
    </xf>
    <xf numFmtId="0" fontId="8" fillId="2" borderId="6" xfId="6" applyNumberFormat="1" applyFont="1" applyFill="1" applyBorder="1" applyAlignment="1">
      <alignment horizontal="left" wrapText="1"/>
    </xf>
    <xf numFmtId="0" fontId="8" fillId="0" borderId="6" xfId="6" applyNumberFormat="1" applyFont="1" applyFill="1" applyBorder="1" applyAlignment="1">
      <alignment horizontal="left" wrapText="1"/>
    </xf>
    <xf numFmtId="43" fontId="4" fillId="0" borderId="0" xfId="0" applyNumberFormat="1" applyFont="1" applyBorder="1" applyAlignment="1">
      <alignment horizontal="center"/>
    </xf>
    <xf numFmtId="43" fontId="0" fillId="0" borderId="0" xfId="0" applyNumberFormat="1" applyFont="1" applyBorder="1"/>
    <xf numFmtId="43" fontId="8" fillId="0" borderId="4" xfId="6" applyFont="1" applyFill="1" applyBorder="1" applyAlignment="1">
      <alignment horizontal="left" wrapText="1"/>
    </xf>
    <xf numFmtId="43" fontId="8" fillId="2" borderId="4" xfId="6" applyFont="1" applyFill="1" applyBorder="1" applyAlignment="1">
      <alignment horizontal="left" wrapText="1"/>
    </xf>
    <xf numFmtId="43" fontId="4" fillId="0" borderId="4" xfId="0" applyNumberFormat="1" applyFont="1" applyFill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4" fillId="0" borderId="6" xfId="0" applyFont="1" applyBorder="1" applyAlignment="1">
      <alignment horizontal="center" wrapText="1"/>
    </xf>
    <xf numFmtId="43" fontId="8" fillId="0" borderId="6" xfId="0" applyNumberFormat="1" applyFont="1" applyBorder="1"/>
    <xf numFmtId="43" fontId="8" fillId="0" borderId="6" xfId="2" applyFont="1" applyFill="1" applyBorder="1" applyAlignment="1">
      <alignment wrapText="1"/>
    </xf>
    <xf numFmtId="43" fontId="0" fillId="0" borderId="6" xfId="0" applyNumberFormat="1" applyFont="1" applyBorder="1"/>
    <xf numFmtId="0" fontId="0" fillId="0" borderId="6" xfId="0" applyFont="1" applyBorder="1"/>
    <xf numFmtId="43" fontId="8" fillId="2" borderId="1" xfId="9" applyFont="1" applyFill="1" applyBorder="1" applyAlignment="1"/>
    <xf numFmtId="0" fontId="15" fillId="8" borderId="22" xfId="1" applyFont="1" applyFill="1" applyBorder="1" applyAlignment="1">
      <alignment horizontal="left"/>
    </xf>
    <xf numFmtId="0" fontId="20" fillId="8" borderId="9" xfId="1" applyFont="1" applyFill="1" applyBorder="1" applyAlignment="1">
      <alignment horizontal="center"/>
    </xf>
    <xf numFmtId="43" fontId="14" fillId="8" borderId="12" xfId="6" applyFont="1" applyFill="1" applyBorder="1" applyAlignment="1">
      <alignment horizontal="center"/>
    </xf>
    <xf numFmtId="0" fontId="14" fillId="8" borderId="23" xfId="1" applyFont="1" applyFill="1" applyBorder="1" applyAlignment="1">
      <alignment horizontal="center"/>
    </xf>
    <xf numFmtId="43" fontId="14" fillId="8" borderId="29" xfId="6" applyFont="1" applyFill="1" applyBorder="1" applyAlignment="1">
      <alignment horizontal="center"/>
    </xf>
    <xf numFmtId="0" fontId="15" fillId="8" borderId="8" xfId="1" applyFont="1" applyFill="1" applyBorder="1" applyAlignment="1">
      <alignment horizontal="left"/>
    </xf>
    <xf numFmtId="0" fontId="13" fillId="8" borderId="22" xfId="1" applyFont="1" applyFill="1" applyBorder="1" applyAlignment="1">
      <alignment horizontal="center"/>
    </xf>
    <xf numFmtId="0" fontId="15" fillId="8" borderId="12" xfId="1" applyFont="1" applyFill="1" applyBorder="1" applyAlignment="1">
      <alignment horizontal="left"/>
    </xf>
    <xf numFmtId="0" fontId="14" fillId="8" borderId="22" xfId="1" applyFont="1" applyFill="1" applyBorder="1" applyAlignment="1">
      <alignment horizontal="center"/>
    </xf>
    <xf numFmtId="0" fontId="13" fillId="8" borderId="23" xfId="1" applyFont="1" applyFill="1" applyBorder="1" applyAlignment="1">
      <alignment horizontal="center"/>
    </xf>
    <xf numFmtId="43" fontId="32" fillId="8" borderId="29" xfId="0" applyNumberFormat="1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12" fillId="0" borderId="6" xfId="6" applyFont="1" applyFill="1" applyBorder="1" applyAlignment="1">
      <alignment horizontal="left" wrapText="1"/>
    </xf>
    <xf numFmtId="0" fontId="8" fillId="2" borderId="4" xfId="11" applyFont="1" applyFill="1" applyBorder="1" applyAlignment="1">
      <alignment horizontal="center" vertical="top" wrapText="1"/>
    </xf>
    <xf numFmtId="0" fontId="12" fillId="2" borderId="4" xfId="13" applyNumberFormat="1" applyFont="1" applyFill="1" applyBorder="1"/>
    <xf numFmtId="0" fontId="1" fillId="2" borderId="4" xfId="0" applyFont="1" applyFill="1" applyBorder="1"/>
    <xf numFmtId="43" fontId="4" fillId="0" borderId="31" xfId="0" applyNumberFormat="1" applyFont="1" applyFill="1" applyBorder="1"/>
    <xf numFmtId="43" fontId="8" fillId="0" borderId="12" xfId="0" applyNumberFormat="1" applyFont="1" applyBorder="1"/>
    <xf numFmtId="43" fontId="8" fillId="0" borderId="10" xfId="0" applyNumberFormat="1" applyFont="1" applyBorder="1"/>
    <xf numFmtId="43" fontId="7" fillId="2" borderId="0" xfId="0" applyNumberFormat="1" applyFont="1" applyFill="1" applyBorder="1"/>
    <xf numFmtId="43" fontId="8" fillId="0" borderId="1" xfId="0" applyNumberFormat="1" applyFont="1" applyBorder="1" applyAlignment="1">
      <alignment horizontal="center"/>
    </xf>
    <xf numFmtId="43" fontId="8" fillId="2" borderId="1" xfId="2" applyFont="1" applyFill="1" applyBorder="1"/>
    <xf numFmtId="43" fontId="19" fillId="2" borderId="4" xfId="9" applyFont="1" applyFill="1" applyBorder="1" applyAlignment="1"/>
    <xf numFmtId="43" fontId="18" fillId="8" borderId="29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5" xfId="0" applyFont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1" xfId="1" applyFont="1" applyFill="1" applyBorder="1" applyAlignment="1">
      <alignment horizontal="center" vertic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7" xfId="0" applyFill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33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1" xfId="0" applyFont="1" applyFill="1" applyBorder="1" applyAlignment="1">
      <alignment horizontal="center" vertical="center" textRotation="90"/>
    </xf>
    <xf numFmtId="0" fontId="4" fillId="3" borderId="32" xfId="0" applyFont="1" applyFill="1" applyBorder="1"/>
    <xf numFmtId="0" fontId="4" fillId="3" borderId="33" xfId="0" applyFont="1" applyFill="1" applyBorder="1"/>
    <xf numFmtId="0" fontId="4" fillId="3" borderId="34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4" fontId="10" fillId="2" borderId="37" xfId="0" applyNumberFormat="1" applyFont="1" applyFill="1" applyBorder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1" fillId="0" borderId="11" xfId="0" applyFont="1" applyBorder="1"/>
    <xf numFmtId="0" fontId="21" fillId="0" borderId="13" xfId="0" applyFont="1" applyBorder="1"/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0" borderId="4" xfId="0" applyFont="1" applyBorder="1"/>
    <xf numFmtId="0" fontId="8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6" borderId="11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4" fillId="6" borderId="11" xfId="0" applyFont="1" applyFill="1" applyBorder="1"/>
    <xf numFmtId="0" fontId="4" fillId="6" borderId="13" xfId="0" applyFont="1" applyFill="1" applyBorder="1"/>
    <xf numFmtId="0" fontId="4" fillId="6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1" xfId="0" applyFont="1" applyBorder="1"/>
    <xf numFmtId="0" fontId="23" fillId="0" borderId="13" xfId="0" applyFont="1" applyBorder="1"/>
  </cellXfs>
  <cellStyles count="15">
    <cellStyle name="Millares" xfId="13" builtinId="3"/>
    <cellStyle name="Millares 2" xfId="2"/>
    <cellStyle name="Millares 2 2" xfId="9"/>
    <cellStyle name="Millares 2 4" xfId="14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1352550</xdr:colOff>
      <xdr:row>0</xdr:row>
      <xdr:rowOff>187323</xdr:rowOff>
    </xdr:from>
    <xdr:to>
      <xdr:col>8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219489</xdr:colOff>
      <xdr:row>9</xdr:row>
      <xdr:rowOff>185949</xdr:rowOff>
    </xdr:from>
    <xdr:to>
      <xdr:col>6</xdr:col>
      <xdr:colOff>809625</xdr:colOff>
      <xdr:row>9</xdr:row>
      <xdr:rowOff>200025</xdr:rowOff>
    </xdr:to>
    <xdr:cxnSp macro="">
      <xdr:nvCxnSpPr>
        <xdr:cNvPr id="8" name="7 Conector recto"/>
        <xdr:cNvCxnSpPr/>
      </xdr:nvCxnSpPr>
      <xdr:spPr>
        <a:xfrm>
          <a:off x="638589" y="1900449"/>
          <a:ext cx="1352136" cy="1407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1924050</xdr:colOff>
      <xdr:row>0</xdr:row>
      <xdr:rowOff>19050</xdr:rowOff>
    </xdr:from>
    <xdr:to>
      <xdr:col>10</xdr:col>
      <xdr:colOff>233728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1020639</xdr:colOff>
      <xdr:row>690</xdr:row>
      <xdr:rowOff>38099</xdr:rowOff>
    </xdr:from>
    <xdr:to>
      <xdr:col>10</xdr:col>
      <xdr:colOff>875566</xdr:colOff>
      <xdr:row>694</xdr:row>
      <xdr:rowOff>39226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0274" y="131102099"/>
          <a:ext cx="5596304" cy="76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1252"/>
  <sheetViews>
    <sheetView showGridLines="0" tabSelected="1" topLeftCell="A672" zoomScaleNormal="100" workbookViewId="0">
      <selection activeCell="L691" sqref="L691"/>
    </sheetView>
  </sheetViews>
  <sheetFormatPr baseColWidth="10" defaultRowHeight="15" x14ac:dyDescent="0.25"/>
  <cols>
    <col min="1" max="1" width="2.85546875" style="1" customWidth="1"/>
    <col min="2" max="2" width="9.42578125" style="36" customWidth="1"/>
    <col min="3" max="3" width="7.140625" style="36" customWidth="1"/>
    <col min="4" max="4" width="5.42578125" style="36" customWidth="1"/>
    <col min="5" max="5" width="4.85546875" style="36" customWidth="1"/>
    <col min="6" max="6" width="4.42578125" style="1" bestFit="1" customWidth="1"/>
    <col min="7" max="7" width="18.85546875" style="1" customWidth="1"/>
    <col min="8" max="8" width="36" style="1" customWidth="1"/>
    <col min="9" max="9" width="13.7109375" style="1" customWidth="1"/>
    <col min="10" max="10" width="17.42578125" style="1" bestFit="1" customWidth="1"/>
    <col min="11" max="11" width="20.42578125" style="1" bestFit="1" customWidth="1"/>
    <col min="12" max="12" width="15.5703125" style="50" bestFit="1" customWidth="1"/>
    <col min="13" max="13" width="15.5703125" style="1" bestFit="1" customWidth="1"/>
    <col min="14" max="14" width="4.140625" style="1" customWidth="1"/>
    <col min="15" max="15" width="11.42578125" style="1"/>
    <col min="16" max="16" width="17.7109375" style="1" customWidth="1"/>
    <col min="17" max="17" width="17.28515625" style="1" customWidth="1"/>
    <col min="18" max="16384" width="11.42578125" style="1"/>
  </cols>
  <sheetData>
    <row r="1" spans="2:13" x14ac:dyDescent="0.25">
      <c r="L1" s="46"/>
    </row>
    <row r="2" spans="2:13" x14ac:dyDescent="0.25">
      <c r="L2" s="46"/>
    </row>
    <row r="3" spans="2:13" x14ac:dyDescent="0.25">
      <c r="L3" s="46"/>
    </row>
    <row r="4" spans="2:13" x14ac:dyDescent="0.25">
      <c r="L4" s="46"/>
    </row>
    <row r="5" spans="2:13" x14ac:dyDescent="0.25">
      <c r="B5" s="306" t="s"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</row>
    <row r="6" spans="2:13" x14ac:dyDescent="0.25">
      <c r="B6" s="306" t="s">
        <v>1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</row>
    <row r="7" spans="2:13" x14ac:dyDescent="0.25">
      <c r="B7" s="306" t="s">
        <v>2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</row>
    <row r="8" spans="2:13" x14ac:dyDescent="0.25">
      <c r="B8" s="65" t="s">
        <v>603</v>
      </c>
      <c r="C8" s="65"/>
      <c r="D8" s="65"/>
      <c r="E8" s="65"/>
      <c r="F8" s="65"/>
      <c r="G8" s="65"/>
      <c r="H8" s="65"/>
      <c r="I8" s="65"/>
      <c r="J8" s="64"/>
      <c r="K8" s="5"/>
      <c r="L8" s="47"/>
    </row>
    <row r="9" spans="2:13" x14ac:dyDescent="0.25">
      <c r="B9" s="63" t="s">
        <v>214</v>
      </c>
      <c r="C9" s="56"/>
      <c r="D9" s="56"/>
      <c r="E9" s="56"/>
      <c r="F9" s="35"/>
      <c r="G9" s="35"/>
      <c r="H9" s="35"/>
      <c r="I9" s="5"/>
      <c r="J9" s="35"/>
      <c r="K9" s="5"/>
      <c r="L9" s="47"/>
    </row>
    <row r="10" spans="2:13" ht="19.5" customHeight="1" x14ac:dyDescent="0.25">
      <c r="B10" s="307" t="s">
        <v>699</v>
      </c>
      <c r="C10" s="307"/>
      <c r="D10" s="307"/>
      <c r="E10" s="307"/>
      <c r="F10" s="307"/>
      <c r="G10" s="307"/>
      <c r="H10" s="307"/>
      <c r="I10" s="5"/>
      <c r="J10" s="35"/>
      <c r="K10" s="5"/>
      <c r="L10" s="47"/>
    </row>
    <row r="11" spans="2:13" x14ac:dyDescent="0.25">
      <c r="B11" s="309" t="s">
        <v>3</v>
      </c>
      <c r="C11" s="309"/>
      <c r="D11" s="309"/>
      <c r="E11" s="309"/>
      <c r="F11" s="309"/>
      <c r="G11" s="309"/>
      <c r="H11" s="6"/>
      <c r="I11" s="6"/>
      <c r="J11" s="6"/>
      <c r="K11" s="22"/>
      <c r="L11" s="22"/>
      <c r="M11" s="22"/>
    </row>
    <row r="12" spans="2:13" x14ac:dyDescent="0.25">
      <c r="B12" s="37"/>
      <c r="C12" s="37"/>
      <c r="D12" s="37"/>
      <c r="E12" s="37"/>
      <c r="F12" s="7"/>
      <c r="G12" s="7"/>
      <c r="H12" s="7"/>
      <c r="I12" s="7"/>
      <c r="J12" s="7"/>
      <c r="K12" s="23"/>
      <c r="L12" s="48"/>
      <c r="M12" s="8"/>
    </row>
    <row r="13" spans="2:13" x14ac:dyDescent="0.25">
      <c r="B13" s="37"/>
      <c r="C13" s="37"/>
      <c r="D13" s="37"/>
      <c r="E13" s="37"/>
      <c r="F13" s="7"/>
      <c r="G13" s="9" t="s">
        <v>4</v>
      </c>
      <c r="H13" s="4"/>
      <c r="I13" s="7"/>
      <c r="J13" s="7"/>
      <c r="K13" s="23"/>
      <c r="L13" s="46"/>
    </row>
    <row r="14" spans="2:13" x14ac:dyDescent="0.25">
      <c r="B14" s="308" t="s">
        <v>5</v>
      </c>
      <c r="C14" s="308"/>
      <c r="D14" s="308"/>
      <c r="E14" s="308"/>
      <c r="F14" s="308"/>
      <c r="G14" s="308"/>
      <c r="H14" s="10"/>
      <c r="I14" s="11" t="s">
        <v>6</v>
      </c>
      <c r="J14" s="12"/>
      <c r="K14" s="12"/>
      <c r="L14" s="47"/>
    </row>
    <row r="15" spans="2:13" x14ac:dyDescent="0.25">
      <c r="B15" s="308" t="s">
        <v>7</v>
      </c>
      <c r="C15" s="308"/>
      <c r="D15" s="308"/>
      <c r="E15" s="308"/>
      <c r="F15" s="308"/>
      <c r="G15" s="308"/>
      <c r="H15" s="10"/>
      <c r="I15" s="4"/>
      <c r="J15" s="4"/>
      <c r="K15" s="164" t="s">
        <v>221</v>
      </c>
      <c r="L15" s="47"/>
    </row>
    <row r="16" spans="2:13" x14ac:dyDescent="0.25">
      <c r="B16" s="37"/>
      <c r="C16" s="37"/>
      <c r="D16" s="37"/>
      <c r="E16" s="37"/>
      <c r="F16" s="7"/>
      <c r="G16" s="13" t="s">
        <v>8</v>
      </c>
      <c r="H16" s="14"/>
      <c r="I16" s="4"/>
      <c r="J16" s="12"/>
      <c r="K16" s="164" t="s">
        <v>222</v>
      </c>
      <c r="L16" s="47"/>
    </row>
    <row r="17" spans="2:17" ht="15.75" thickBot="1" x14ac:dyDescent="0.3">
      <c r="B17" s="308" t="s">
        <v>9</v>
      </c>
      <c r="C17" s="308"/>
      <c r="D17" s="308"/>
      <c r="E17" s="308"/>
      <c r="F17" s="308"/>
      <c r="G17" s="308"/>
      <c r="H17" s="228">
        <v>19220920.969999999</v>
      </c>
      <c r="I17" s="227">
        <f>H17-J831</f>
        <v>-2.0000003278255463E-3</v>
      </c>
      <c r="J17" s="108"/>
      <c r="K17" s="108"/>
      <c r="L17" s="47"/>
    </row>
    <row r="18" spans="2:17" ht="15.75" thickBot="1" x14ac:dyDescent="0.3">
      <c r="B18" s="308" t="s">
        <v>10</v>
      </c>
      <c r="C18" s="308"/>
      <c r="D18" s="308"/>
      <c r="E18" s="308"/>
      <c r="F18" s="308"/>
      <c r="G18" s="308"/>
      <c r="H18" s="229">
        <v>34184827.93</v>
      </c>
      <c r="I18" s="109"/>
      <c r="J18" s="168" t="s">
        <v>673</v>
      </c>
      <c r="K18" s="169">
        <v>0</v>
      </c>
      <c r="L18" s="1"/>
    </row>
    <row r="19" spans="2:17" ht="27" customHeight="1" thickBot="1" x14ac:dyDescent="0.3">
      <c r="B19" s="310" t="s">
        <v>674</v>
      </c>
      <c r="C19" s="310"/>
      <c r="D19" s="310"/>
      <c r="E19" s="310"/>
      <c r="F19" s="310"/>
      <c r="G19" s="311"/>
      <c r="H19" s="165"/>
      <c r="I19" s="110"/>
      <c r="J19" s="110"/>
      <c r="L19" s="1"/>
    </row>
    <row r="20" spans="2:17" ht="15.75" thickBot="1" x14ac:dyDescent="0.3">
      <c r="B20" s="285" t="s">
        <v>675</v>
      </c>
      <c r="C20" s="285"/>
      <c r="D20" s="285"/>
      <c r="E20" s="285"/>
      <c r="F20" s="285"/>
      <c r="G20" s="285"/>
      <c r="H20" s="230">
        <f>6700+1000</f>
        <v>7700</v>
      </c>
      <c r="I20" s="110"/>
      <c r="J20" s="207">
        <f>+H17+H18+H19+H20+K18</f>
        <v>53413448.899999999</v>
      </c>
      <c r="L20" s="1"/>
    </row>
    <row r="21" spans="2:17" ht="15.75" thickBot="1" x14ac:dyDescent="0.3">
      <c r="B21" s="295"/>
      <c r="C21" s="295"/>
      <c r="D21" s="296" t="s">
        <v>11</v>
      </c>
      <c r="E21" s="295"/>
      <c r="F21" s="295"/>
      <c r="G21" s="296"/>
      <c r="H21" s="15"/>
      <c r="I21" s="16"/>
      <c r="J21" s="16"/>
      <c r="K21" s="2"/>
      <c r="L21" s="2"/>
      <c r="M21" s="67">
        <f>J20-M22</f>
        <v>2004706.6300000176</v>
      </c>
    </row>
    <row r="22" spans="2:17" ht="15.75" thickBot="1" x14ac:dyDescent="0.3">
      <c r="B22" s="66"/>
      <c r="C22" s="66"/>
      <c r="D22" s="66"/>
      <c r="E22" s="66"/>
      <c r="F22" s="17"/>
      <c r="G22" s="17"/>
      <c r="H22" s="17"/>
      <c r="I22" s="17"/>
      <c r="J22" s="18"/>
      <c r="K22" s="24"/>
      <c r="M22" s="68">
        <f>M681</f>
        <v>51408742.269999981</v>
      </c>
    </row>
    <row r="23" spans="2:17" s="3" customFormat="1" ht="27" customHeight="1" thickBot="1" x14ac:dyDescent="0.3">
      <c r="B23" s="297" t="s">
        <v>12</v>
      </c>
      <c r="C23" s="297" t="s">
        <v>13</v>
      </c>
      <c r="D23" s="297" t="s">
        <v>14</v>
      </c>
      <c r="E23" s="297" t="s">
        <v>15</v>
      </c>
      <c r="F23" s="297" t="s">
        <v>16</v>
      </c>
      <c r="G23" s="286" t="s">
        <v>17</v>
      </c>
      <c r="H23" s="287"/>
      <c r="I23" s="288"/>
      <c r="J23" s="312" t="s">
        <v>18</v>
      </c>
      <c r="K23" s="313"/>
      <c r="L23" s="313"/>
      <c r="M23" s="314"/>
      <c r="N23" s="237" t="s">
        <v>19</v>
      </c>
      <c r="P23" s="1"/>
      <c r="Q23" s="1"/>
    </row>
    <row r="24" spans="2:17" s="3" customFormat="1" ht="27" customHeight="1" x14ac:dyDescent="0.25">
      <c r="B24" s="298"/>
      <c r="C24" s="298"/>
      <c r="D24" s="298"/>
      <c r="E24" s="298"/>
      <c r="F24" s="298"/>
      <c r="G24" s="289"/>
      <c r="H24" s="290"/>
      <c r="I24" s="291"/>
      <c r="J24" s="160" t="s">
        <v>20</v>
      </c>
      <c r="K24" s="160" t="s">
        <v>667</v>
      </c>
      <c r="L24" s="160" t="s">
        <v>21</v>
      </c>
      <c r="M24" s="161" t="s">
        <v>22</v>
      </c>
      <c r="N24" s="238"/>
      <c r="P24" s="1"/>
      <c r="Q24" s="1"/>
    </row>
    <row r="25" spans="2:17" s="3" customFormat="1" ht="27" customHeight="1" thickBot="1" x14ac:dyDescent="0.3">
      <c r="B25" s="299"/>
      <c r="C25" s="299"/>
      <c r="D25" s="299"/>
      <c r="E25" s="299"/>
      <c r="F25" s="299"/>
      <c r="G25" s="292"/>
      <c r="H25" s="293"/>
      <c r="I25" s="294"/>
      <c r="J25" s="162"/>
      <c r="K25" s="162"/>
      <c r="L25" s="162"/>
      <c r="M25" s="163"/>
      <c r="N25" s="239"/>
    </row>
    <row r="26" spans="2:17" x14ac:dyDescent="0.25">
      <c r="B26" s="80">
        <v>2</v>
      </c>
      <c r="C26" s="80">
        <v>1</v>
      </c>
      <c r="D26" s="80"/>
      <c r="E26" s="80"/>
      <c r="F26" s="81"/>
      <c r="G26" s="300" t="s">
        <v>23</v>
      </c>
      <c r="H26" s="301"/>
      <c r="I26" s="302"/>
      <c r="J26" s="72">
        <f>K27+K63+K84+K91+K99</f>
        <v>33524128.759999998</v>
      </c>
      <c r="K26" s="73"/>
      <c r="L26" s="73"/>
      <c r="M26" s="124"/>
      <c r="N26" s="83"/>
    </row>
    <row r="27" spans="2:17" x14ac:dyDescent="0.25">
      <c r="B27" s="38">
        <v>2</v>
      </c>
      <c r="C27" s="38">
        <v>1</v>
      </c>
      <c r="D27" s="38">
        <v>1</v>
      </c>
      <c r="E27" s="38"/>
      <c r="F27" s="31"/>
      <c r="G27" s="303" t="s">
        <v>266</v>
      </c>
      <c r="H27" s="304"/>
      <c r="I27" s="305"/>
      <c r="J27" s="29"/>
      <c r="K27" s="152">
        <f>SUM(L28+L41+L52+L54+L56+L6+L61)</f>
        <v>28300991.369999997</v>
      </c>
      <c r="L27" s="29"/>
      <c r="M27" s="124"/>
      <c r="N27" s="76"/>
    </row>
    <row r="28" spans="2:17" x14ac:dyDescent="0.25">
      <c r="B28" s="38">
        <v>2</v>
      </c>
      <c r="C28" s="38">
        <v>1</v>
      </c>
      <c r="D28" s="38">
        <v>1</v>
      </c>
      <c r="E28" s="38">
        <v>1</v>
      </c>
      <c r="F28" s="31"/>
      <c r="G28" s="243" t="s">
        <v>224</v>
      </c>
      <c r="H28" s="244"/>
      <c r="I28" s="245"/>
      <c r="J28" s="29"/>
      <c r="K28" s="152"/>
      <c r="L28" s="29">
        <f>SUM(M29:M40)</f>
        <v>5890367.04</v>
      </c>
      <c r="M28" s="124"/>
      <c r="N28" s="76"/>
    </row>
    <row r="29" spans="2:17" x14ac:dyDescent="0.25">
      <c r="B29" s="39">
        <v>2</v>
      </c>
      <c r="C29" s="39">
        <v>1</v>
      </c>
      <c r="D29" s="39">
        <v>1</v>
      </c>
      <c r="E29" s="39">
        <v>1</v>
      </c>
      <c r="F29" s="78">
        <v>0.1</v>
      </c>
      <c r="G29" s="276" t="s">
        <v>24</v>
      </c>
      <c r="H29" s="277"/>
      <c r="I29" s="278"/>
      <c r="J29" s="29"/>
      <c r="K29" s="152"/>
      <c r="L29" s="30"/>
      <c r="M29" s="178">
        <v>5890367.04</v>
      </c>
      <c r="N29" s="76"/>
    </row>
    <row r="30" spans="2:17" x14ac:dyDescent="0.25">
      <c r="B30" s="39">
        <v>2</v>
      </c>
      <c r="C30" s="39">
        <v>1</v>
      </c>
      <c r="D30" s="39">
        <v>1</v>
      </c>
      <c r="E30" s="39">
        <v>1</v>
      </c>
      <c r="F30" s="78">
        <v>0.2</v>
      </c>
      <c r="G30" s="279" t="s">
        <v>25</v>
      </c>
      <c r="H30" s="280"/>
      <c r="I30" s="281"/>
      <c r="J30" s="29"/>
      <c r="K30" s="152"/>
      <c r="L30" s="29"/>
      <c r="M30" s="124">
        <v>0</v>
      </c>
      <c r="N30" s="76"/>
    </row>
    <row r="31" spans="2:17" x14ac:dyDescent="0.25">
      <c r="B31" s="39">
        <v>2</v>
      </c>
      <c r="C31" s="39">
        <v>1</v>
      </c>
      <c r="D31" s="39">
        <v>1</v>
      </c>
      <c r="E31" s="39">
        <v>1</v>
      </c>
      <c r="F31" s="78">
        <v>0.3</v>
      </c>
      <c r="G31" s="279" t="s">
        <v>225</v>
      </c>
      <c r="H31" s="280"/>
      <c r="I31" s="281"/>
      <c r="J31" s="29"/>
      <c r="K31" s="152"/>
      <c r="L31" s="29"/>
      <c r="M31" s="124">
        <v>0</v>
      </c>
      <c r="N31" s="76"/>
    </row>
    <row r="32" spans="2:17" x14ac:dyDescent="0.25">
      <c r="B32" s="39">
        <v>2</v>
      </c>
      <c r="C32" s="39">
        <v>1</v>
      </c>
      <c r="D32" s="39">
        <v>1</v>
      </c>
      <c r="E32" s="39">
        <v>1</v>
      </c>
      <c r="F32" s="78">
        <v>0.4</v>
      </c>
      <c r="G32" s="279" t="s">
        <v>226</v>
      </c>
      <c r="H32" s="280"/>
      <c r="I32" s="281"/>
      <c r="J32" s="29"/>
      <c r="K32" s="152"/>
      <c r="L32" s="29"/>
      <c r="M32" s="124">
        <v>0</v>
      </c>
      <c r="N32" s="76"/>
    </row>
    <row r="33" spans="2:14" x14ac:dyDescent="0.25">
      <c r="B33" s="39">
        <v>2</v>
      </c>
      <c r="C33" s="39">
        <v>1</v>
      </c>
      <c r="D33" s="39">
        <v>1</v>
      </c>
      <c r="E33" s="39">
        <v>1</v>
      </c>
      <c r="F33" s="78">
        <v>0.5</v>
      </c>
      <c r="G33" s="279" t="s">
        <v>26</v>
      </c>
      <c r="H33" s="280"/>
      <c r="I33" s="281"/>
      <c r="J33" s="29"/>
      <c r="K33" s="152"/>
      <c r="L33" s="29"/>
      <c r="M33" s="124">
        <v>0</v>
      </c>
      <c r="N33" s="76"/>
    </row>
    <row r="34" spans="2:14" x14ac:dyDescent="0.25">
      <c r="B34" s="39">
        <v>2</v>
      </c>
      <c r="C34" s="39">
        <v>1</v>
      </c>
      <c r="D34" s="39">
        <v>1</v>
      </c>
      <c r="E34" s="39">
        <v>1</v>
      </c>
      <c r="F34" s="78">
        <v>0.6</v>
      </c>
      <c r="G34" s="279" t="s">
        <v>227</v>
      </c>
      <c r="H34" s="280"/>
      <c r="I34" s="281"/>
      <c r="J34" s="29"/>
      <c r="K34" s="152"/>
      <c r="L34" s="29"/>
      <c r="M34" s="124">
        <v>0</v>
      </c>
      <c r="N34" s="76"/>
    </row>
    <row r="35" spans="2:14" x14ac:dyDescent="0.25">
      <c r="B35" s="39">
        <v>2</v>
      </c>
      <c r="C35" s="39">
        <v>1</v>
      </c>
      <c r="D35" s="39">
        <v>1</v>
      </c>
      <c r="E35" s="39">
        <v>1</v>
      </c>
      <c r="F35" s="78">
        <v>0.7</v>
      </c>
      <c r="G35" s="279" t="s">
        <v>228</v>
      </c>
      <c r="H35" s="280"/>
      <c r="I35" s="281"/>
      <c r="J35" s="29"/>
      <c r="K35" s="152"/>
      <c r="L35" s="29"/>
      <c r="M35" s="189"/>
      <c r="N35" s="76"/>
    </row>
    <row r="36" spans="2:14" x14ac:dyDescent="0.25">
      <c r="B36" s="39">
        <v>2</v>
      </c>
      <c r="C36" s="39">
        <v>1</v>
      </c>
      <c r="D36" s="39">
        <v>1</v>
      </c>
      <c r="E36" s="39">
        <v>1</v>
      </c>
      <c r="F36" s="78">
        <v>0.8</v>
      </c>
      <c r="G36" s="279" t="s">
        <v>229</v>
      </c>
      <c r="H36" s="280"/>
      <c r="I36" s="281"/>
      <c r="J36" s="29"/>
      <c r="K36" s="152"/>
      <c r="L36" s="29"/>
      <c r="M36" s="189"/>
      <c r="N36" s="76"/>
    </row>
    <row r="37" spans="2:14" x14ac:dyDescent="0.25">
      <c r="B37" s="39">
        <v>2</v>
      </c>
      <c r="C37" s="39">
        <v>1</v>
      </c>
      <c r="D37" s="39">
        <v>1</v>
      </c>
      <c r="E37" s="39">
        <v>1</v>
      </c>
      <c r="F37" s="78">
        <v>0.9</v>
      </c>
      <c r="G37" s="279" t="s">
        <v>230</v>
      </c>
      <c r="H37" s="280"/>
      <c r="I37" s="281"/>
      <c r="J37" s="29"/>
      <c r="K37" s="152"/>
      <c r="L37" s="29"/>
      <c r="M37" s="189"/>
      <c r="N37" s="76"/>
    </row>
    <row r="38" spans="2:14" x14ac:dyDescent="0.25">
      <c r="B38" s="39">
        <v>2</v>
      </c>
      <c r="C38" s="39">
        <v>1</v>
      </c>
      <c r="D38" s="39">
        <v>1</v>
      </c>
      <c r="E38" s="39">
        <v>1</v>
      </c>
      <c r="F38" s="78">
        <v>10</v>
      </c>
      <c r="G38" s="279" t="s">
        <v>231</v>
      </c>
      <c r="H38" s="280"/>
      <c r="I38" s="281"/>
      <c r="J38" s="29"/>
      <c r="K38" s="152"/>
      <c r="L38" s="29"/>
      <c r="M38" s="189"/>
      <c r="N38" s="76"/>
    </row>
    <row r="39" spans="2:14" x14ac:dyDescent="0.25">
      <c r="B39" s="39">
        <v>2</v>
      </c>
      <c r="C39" s="39">
        <v>1</v>
      </c>
      <c r="D39" s="39">
        <v>1</v>
      </c>
      <c r="E39" s="39">
        <v>1</v>
      </c>
      <c r="F39" s="78">
        <v>11</v>
      </c>
      <c r="G39" s="279" t="s">
        <v>232</v>
      </c>
      <c r="H39" s="280"/>
      <c r="I39" s="281"/>
      <c r="J39" s="29"/>
      <c r="K39" s="152"/>
      <c r="L39" s="29"/>
      <c r="M39" s="189"/>
      <c r="N39" s="76"/>
    </row>
    <row r="40" spans="2:14" x14ac:dyDescent="0.25">
      <c r="B40" s="39">
        <v>2</v>
      </c>
      <c r="C40" s="39">
        <v>1</v>
      </c>
      <c r="D40" s="39">
        <v>1</v>
      </c>
      <c r="E40" s="39">
        <v>1</v>
      </c>
      <c r="F40" s="78">
        <v>12</v>
      </c>
      <c r="G40" s="279" t="s">
        <v>233</v>
      </c>
      <c r="H40" s="280"/>
      <c r="I40" s="281"/>
      <c r="J40" s="29"/>
      <c r="K40" s="152"/>
      <c r="L40" s="29"/>
      <c r="M40" s="189"/>
      <c r="N40" s="76"/>
    </row>
    <row r="41" spans="2:14" x14ac:dyDescent="0.25">
      <c r="B41" s="38">
        <v>2</v>
      </c>
      <c r="C41" s="38">
        <v>1</v>
      </c>
      <c r="D41" s="38">
        <v>1</v>
      </c>
      <c r="E41" s="38">
        <v>2</v>
      </c>
      <c r="F41" s="31"/>
      <c r="G41" s="243" t="s">
        <v>27</v>
      </c>
      <c r="H41" s="244"/>
      <c r="I41" s="245"/>
      <c r="J41" s="29"/>
      <c r="K41" s="152"/>
      <c r="L41" s="29">
        <f>SUM(M42:M51)</f>
        <v>22410624.329999998</v>
      </c>
      <c r="M41" s="189"/>
      <c r="N41" s="76"/>
    </row>
    <row r="42" spans="2:14" x14ac:dyDescent="0.25">
      <c r="B42" s="39">
        <v>2</v>
      </c>
      <c r="C42" s="39">
        <v>1</v>
      </c>
      <c r="D42" s="39">
        <v>1</v>
      </c>
      <c r="E42" s="39">
        <v>2</v>
      </c>
      <c r="F42" s="78">
        <v>0.1</v>
      </c>
      <c r="G42" s="279" t="s">
        <v>234</v>
      </c>
      <c r="H42" s="280"/>
      <c r="I42" s="281"/>
      <c r="J42" s="29"/>
      <c r="K42" s="152"/>
      <c r="L42" s="30"/>
      <c r="M42" s="189"/>
      <c r="N42" s="76"/>
    </row>
    <row r="43" spans="2:14" x14ac:dyDescent="0.25">
      <c r="B43" s="39">
        <v>2</v>
      </c>
      <c r="C43" s="39">
        <v>1</v>
      </c>
      <c r="D43" s="39">
        <v>1</v>
      </c>
      <c r="E43" s="39">
        <v>2</v>
      </c>
      <c r="F43" s="78">
        <v>0.2</v>
      </c>
      <c r="G43" s="279" t="s">
        <v>267</v>
      </c>
      <c r="H43" s="280"/>
      <c r="I43" s="281"/>
      <c r="J43" s="29"/>
      <c r="K43" s="152"/>
      <c r="L43" s="30" t="s">
        <v>28</v>
      </c>
      <c r="M43" s="189"/>
      <c r="N43" s="76"/>
    </row>
    <row r="44" spans="2:14" x14ac:dyDescent="0.25">
      <c r="B44" s="39">
        <v>2</v>
      </c>
      <c r="C44" s="39">
        <v>1</v>
      </c>
      <c r="D44" s="39">
        <v>1</v>
      </c>
      <c r="E44" s="39">
        <v>2</v>
      </c>
      <c r="F44" s="78">
        <v>0.3</v>
      </c>
      <c r="G44" s="279" t="s">
        <v>29</v>
      </c>
      <c r="H44" s="280"/>
      <c r="I44" s="281"/>
      <c r="J44" s="29"/>
      <c r="K44" s="152"/>
      <c r="L44" s="30"/>
      <c r="M44" s="124">
        <v>0</v>
      </c>
      <c r="N44" s="76"/>
    </row>
    <row r="45" spans="2:14" x14ac:dyDescent="0.25">
      <c r="B45" s="39">
        <v>2</v>
      </c>
      <c r="C45" s="39">
        <v>1</v>
      </c>
      <c r="D45" s="39">
        <v>1</v>
      </c>
      <c r="E45" s="39">
        <v>2</v>
      </c>
      <c r="F45" s="84">
        <v>0.4</v>
      </c>
      <c r="G45" s="279" t="s">
        <v>235</v>
      </c>
      <c r="H45" s="280"/>
      <c r="I45" s="281"/>
      <c r="J45" s="29"/>
      <c r="K45" s="152"/>
      <c r="L45" s="30"/>
      <c r="M45" s="189"/>
      <c r="N45" s="76"/>
    </row>
    <row r="46" spans="2:14" x14ac:dyDescent="0.25">
      <c r="B46" s="39">
        <v>2</v>
      </c>
      <c r="C46" s="39">
        <v>1</v>
      </c>
      <c r="D46" s="39">
        <v>1</v>
      </c>
      <c r="E46" s="39">
        <v>2</v>
      </c>
      <c r="F46" s="84">
        <v>0.5</v>
      </c>
      <c r="G46" s="279" t="s">
        <v>236</v>
      </c>
      <c r="H46" s="280"/>
      <c r="I46" s="281"/>
      <c r="J46" s="29"/>
      <c r="K46" s="152"/>
      <c r="L46" s="30"/>
      <c r="M46" s="124">
        <v>0</v>
      </c>
      <c r="N46" s="76"/>
    </row>
    <row r="47" spans="2:14" x14ac:dyDescent="0.25">
      <c r="B47" s="39">
        <v>2</v>
      </c>
      <c r="C47" s="39">
        <v>1</v>
      </c>
      <c r="D47" s="39">
        <v>1</v>
      </c>
      <c r="E47" s="39">
        <v>2</v>
      </c>
      <c r="F47" s="84">
        <v>0.6</v>
      </c>
      <c r="G47" s="279" t="s">
        <v>237</v>
      </c>
      <c r="H47" s="280"/>
      <c r="I47" s="281"/>
      <c r="J47" s="29"/>
      <c r="K47" s="152"/>
      <c r="L47" s="30"/>
      <c r="M47" s="124">
        <v>0</v>
      </c>
      <c r="N47" s="76"/>
    </row>
    <row r="48" spans="2:14" x14ac:dyDescent="0.25">
      <c r="B48" s="39">
        <v>2</v>
      </c>
      <c r="C48" s="39">
        <v>1</v>
      </c>
      <c r="D48" s="39">
        <v>1</v>
      </c>
      <c r="E48" s="39">
        <v>2</v>
      </c>
      <c r="F48" s="84">
        <v>0.7</v>
      </c>
      <c r="G48" s="279" t="s">
        <v>268</v>
      </c>
      <c r="H48" s="280"/>
      <c r="I48" s="281"/>
      <c r="J48" s="29"/>
      <c r="K48" s="152"/>
      <c r="L48" s="30"/>
      <c r="M48" s="189"/>
      <c r="N48" s="76"/>
    </row>
    <row r="49" spans="2:14" x14ac:dyDescent="0.25">
      <c r="B49" s="39">
        <v>2</v>
      </c>
      <c r="C49" s="39">
        <v>1</v>
      </c>
      <c r="D49" s="39">
        <v>1</v>
      </c>
      <c r="E49" s="39">
        <v>2</v>
      </c>
      <c r="F49" s="84">
        <v>0.8</v>
      </c>
      <c r="G49" s="279" t="s">
        <v>238</v>
      </c>
      <c r="H49" s="280"/>
      <c r="I49" s="281"/>
      <c r="J49" s="29"/>
      <c r="K49" s="152"/>
      <c r="L49" s="30"/>
      <c r="M49" s="178">
        <v>22410624.329999998</v>
      </c>
      <c r="N49" s="76"/>
    </row>
    <row r="50" spans="2:14" x14ac:dyDescent="0.25">
      <c r="B50" s="39">
        <v>2</v>
      </c>
      <c r="C50" s="39">
        <v>1</v>
      </c>
      <c r="D50" s="39">
        <v>1</v>
      </c>
      <c r="E50" s="39">
        <v>2</v>
      </c>
      <c r="F50" s="84">
        <v>0.9</v>
      </c>
      <c r="G50" s="279" t="s">
        <v>239</v>
      </c>
      <c r="H50" s="280"/>
      <c r="I50" s="281"/>
      <c r="J50" s="29"/>
      <c r="K50" s="152"/>
      <c r="L50" s="30"/>
      <c r="M50" s="124">
        <v>0</v>
      </c>
      <c r="N50" s="76"/>
    </row>
    <row r="51" spans="2:14" x14ac:dyDescent="0.25">
      <c r="B51" s="39">
        <v>2</v>
      </c>
      <c r="C51" s="39">
        <v>1</v>
      </c>
      <c r="D51" s="39">
        <v>1</v>
      </c>
      <c r="E51" s="39">
        <v>2</v>
      </c>
      <c r="F51" s="85">
        <v>10</v>
      </c>
      <c r="G51" s="279" t="s">
        <v>240</v>
      </c>
      <c r="H51" s="280"/>
      <c r="I51" s="281"/>
      <c r="J51" s="29"/>
      <c r="K51" s="152"/>
      <c r="L51" s="30"/>
      <c r="M51" s="124">
        <v>0</v>
      </c>
      <c r="N51" s="76"/>
    </row>
    <row r="52" spans="2:14" x14ac:dyDescent="0.25">
      <c r="B52" s="38">
        <v>2</v>
      </c>
      <c r="C52" s="86">
        <v>1</v>
      </c>
      <c r="D52" s="86">
        <v>1</v>
      </c>
      <c r="E52" s="86">
        <v>3</v>
      </c>
      <c r="F52" s="87"/>
      <c r="G52" s="243" t="s">
        <v>241</v>
      </c>
      <c r="H52" s="244"/>
      <c r="I52" s="245"/>
      <c r="J52" s="29"/>
      <c r="K52" s="152"/>
      <c r="L52" s="29">
        <f>SUM(M53)</f>
        <v>0</v>
      </c>
      <c r="M52" s="189"/>
      <c r="N52" s="76"/>
    </row>
    <row r="53" spans="2:14" x14ac:dyDescent="0.25">
      <c r="B53" s="39">
        <v>2</v>
      </c>
      <c r="C53" s="88">
        <v>1</v>
      </c>
      <c r="D53" s="88">
        <v>1</v>
      </c>
      <c r="E53" s="88">
        <v>3</v>
      </c>
      <c r="F53" s="84">
        <v>0.1</v>
      </c>
      <c r="G53" s="279" t="s">
        <v>241</v>
      </c>
      <c r="H53" s="280"/>
      <c r="I53" s="281"/>
      <c r="J53" s="29"/>
      <c r="K53" s="152"/>
      <c r="L53" s="30"/>
      <c r="M53" s="124">
        <v>0</v>
      </c>
      <c r="N53" s="76"/>
    </row>
    <row r="54" spans="2:14" x14ac:dyDescent="0.25">
      <c r="B54" s="38">
        <v>2</v>
      </c>
      <c r="C54" s="86">
        <v>1</v>
      </c>
      <c r="D54" s="86">
        <v>1</v>
      </c>
      <c r="E54" s="86">
        <v>4</v>
      </c>
      <c r="F54" s="89"/>
      <c r="G54" s="243" t="s">
        <v>30</v>
      </c>
      <c r="H54" s="244"/>
      <c r="I54" s="245"/>
      <c r="J54" s="29"/>
      <c r="K54" s="152"/>
      <c r="L54" s="29">
        <f>SUM(M55)</f>
        <v>0</v>
      </c>
      <c r="M54" s="189"/>
      <c r="N54" s="76"/>
    </row>
    <row r="55" spans="2:14" x14ac:dyDescent="0.25">
      <c r="B55" s="39">
        <v>2</v>
      </c>
      <c r="C55" s="88">
        <v>1</v>
      </c>
      <c r="D55" s="88">
        <v>1</v>
      </c>
      <c r="E55" s="88">
        <v>4</v>
      </c>
      <c r="F55" s="84">
        <v>0.1</v>
      </c>
      <c r="G55" s="279" t="s">
        <v>30</v>
      </c>
      <c r="H55" s="280"/>
      <c r="I55" s="281"/>
      <c r="J55" s="29"/>
      <c r="K55" s="152"/>
      <c r="L55" s="30"/>
      <c r="M55" s="179">
        <v>0</v>
      </c>
      <c r="N55" s="76"/>
    </row>
    <row r="56" spans="2:14" x14ac:dyDescent="0.25">
      <c r="B56" s="38">
        <v>2</v>
      </c>
      <c r="C56" s="86">
        <v>1</v>
      </c>
      <c r="D56" s="86">
        <v>1</v>
      </c>
      <c r="E56" s="86">
        <v>5</v>
      </c>
      <c r="F56" s="84"/>
      <c r="G56" s="243" t="s">
        <v>242</v>
      </c>
      <c r="H56" s="244"/>
      <c r="I56" s="245"/>
      <c r="J56" s="29"/>
      <c r="K56" s="152"/>
      <c r="L56" s="29">
        <f>SUM(M57:M60)</f>
        <v>0</v>
      </c>
      <c r="M56" s="190"/>
      <c r="N56" s="76"/>
    </row>
    <row r="57" spans="2:14" x14ac:dyDescent="0.25">
      <c r="B57" s="39">
        <v>2</v>
      </c>
      <c r="C57" s="88">
        <v>1</v>
      </c>
      <c r="D57" s="88">
        <v>1</v>
      </c>
      <c r="E57" s="88">
        <v>5</v>
      </c>
      <c r="F57" s="84">
        <v>0.1</v>
      </c>
      <c r="G57" s="276" t="s">
        <v>242</v>
      </c>
      <c r="H57" s="277"/>
      <c r="I57" s="278"/>
      <c r="J57" s="29"/>
      <c r="K57" s="152"/>
      <c r="L57" s="30"/>
      <c r="M57" s="179">
        <v>0</v>
      </c>
      <c r="N57" s="76"/>
    </row>
    <row r="58" spans="2:14" x14ac:dyDescent="0.25">
      <c r="B58" s="39">
        <v>2</v>
      </c>
      <c r="C58" s="88">
        <v>1</v>
      </c>
      <c r="D58" s="88">
        <v>1</v>
      </c>
      <c r="E58" s="88">
        <v>5</v>
      </c>
      <c r="F58" s="84">
        <v>0.2</v>
      </c>
      <c r="G58" s="279" t="s">
        <v>243</v>
      </c>
      <c r="H58" s="280"/>
      <c r="I58" s="281"/>
      <c r="J58" s="29"/>
      <c r="K58" s="152"/>
      <c r="L58" s="30"/>
      <c r="M58" s="179">
        <v>0</v>
      </c>
      <c r="N58" s="76"/>
    </row>
    <row r="59" spans="2:14" x14ac:dyDescent="0.25">
      <c r="B59" s="39">
        <v>2</v>
      </c>
      <c r="C59" s="88">
        <v>1</v>
      </c>
      <c r="D59" s="88">
        <v>1</v>
      </c>
      <c r="E59" s="88">
        <v>5</v>
      </c>
      <c r="F59" s="84">
        <v>0.3</v>
      </c>
      <c r="G59" s="279" t="s">
        <v>31</v>
      </c>
      <c r="H59" s="280"/>
      <c r="I59" s="281"/>
      <c r="J59" s="29"/>
      <c r="K59" s="152"/>
      <c r="L59" s="30"/>
      <c r="M59" s="179">
        <v>0</v>
      </c>
      <c r="N59" s="76"/>
    </row>
    <row r="60" spans="2:14" x14ac:dyDescent="0.25">
      <c r="B60" s="39">
        <v>2</v>
      </c>
      <c r="C60" s="88">
        <v>1</v>
      </c>
      <c r="D60" s="88">
        <v>1</v>
      </c>
      <c r="E60" s="88">
        <v>5</v>
      </c>
      <c r="F60" s="84">
        <v>0.4</v>
      </c>
      <c r="G60" s="279" t="s">
        <v>244</v>
      </c>
      <c r="H60" s="280"/>
      <c r="I60" s="281"/>
      <c r="J60" s="29"/>
      <c r="K60" s="152"/>
      <c r="L60" s="30"/>
      <c r="M60" s="179">
        <v>0</v>
      </c>
      <c r="N60" s="76"/>
    </row>
    <row r="61" spans="2:14" x14ac:dyDescent="0.25">
      <c r="B61" s="38">
        <v>2</v>
      </c>
      <c r="C61" s="86">
        <v>1</v>
      </c>
      <c r="D61" s="86">
        <v>1</v>
      </c>
      <c r="E61" s="86">
        <v>6</v>
      </c>
      <c r="F61" s="89"/>
      <c r="G61" s="243" t="s">
        <v>32</v>
      </c>
      <c r="H61" s="244"/>
      <c r="I61" s="245"/>
      <c r="J61" s="29"/>
      <c r="K61" s="152"/>
      <c r="L61" s="29">
        <f>SUM(M62)</f>
        <v>0</v>
      </c>
      <c r="M61" s="189"/>
      <c r="N61" s="76"/>
    </row>
    <row r="62" spans="2:14" x14ac:dyDescent="0.25">
      <c r="B62" s="39">
        <v>2</v>
      </c>
      <c r="C62" s="88">
        <v>1</v>
      </c>
      <c r="D62" s="88">
        <v>1</v>
      </c>
      <c r="E62" s="88">
        <v>6</v>
      </c>
      <c r="F62" s="84">
        <v>0.1</v>
      </c>
      <c r="G62" s="279" t="s">
        <v>32</v>
      </c>
      <c r="H62" s="280"/>
      <c r="I62" s="281"/>
      <c r="J62" s="29"/>
      <c r="K62" s="152"/>
      <c r="L62" s="30"/>
      <c r="M62" s="189"/>
      <c r="N62" s="76"/>
    </row>
    <row r="63" spans="2:14" x14ac:dyDescent="0.25">
      <c r="B63" s="38">
        <v>2</v>
      </c>
      <c r="C63" s="86">
        <v>1</v>
      </c>
      <c r="D63" s="86">
        <v>2</v>
      </c>
      <c r="E63" s="86"/>
      <c r="F63" s="89"/>
      <c r="G63" s="243" t="s">
        <v>33</v>
      </c>
      <c r="H63" s="244"/>
      <c r="I63" s="245"/>
      <c r="J63" s="29"/>
      <c r="K63" s="152">
        <f>SUM(L64+L66+L82)</f>
        <v>868528.27</v>
      </c>
      <c r="L63" s="152"/>
      <c r="M63" s="189"/>
      <c r="N63" s="76"/>
    </row>
    <row r="64" spans="2:14" x14ac:dyDescent="0.25">
      <c r="B64" s="38">
        <v>2</v>
      </c>
      <c r="C64" s="86">
        <v>1</v>
      </c>
      <c r="D64" s="86">
        <v>2</v>
      </c>
      <c r="E64" s="86">
        <v>1</v>
      </c>
      <c r="F64" s="89"/>
      <c r="G64" s="243" t="s">
        <v>34</v>
      </c>
      <c r="H64" s="244"/>
      <c r="I64" s="245"/>
      <c r="J64" s="29"/>
      <c r="K64" s="152"/>
      <c r="L64" s="152">
        <f>SUM(M65)</f>
        <v>646928.27</v>
      </c>
      <c r="M64" s="189"/>
      <c r="N64" s="76"/>
    </row>
    <row r="65" spans="2:14" x14ac:dyDescent="0.25">
      <c r="B65" s="39">
        <v>2</v>
      </c>
      <c r="C65" s="88">
        <v>1</v>
      </c>
      <c r="D65" s="88">
        <v>2</v>
      </c>
      <c r="E65" s="88">
        <v>1</v>
      </c>
      <c r="F65" s="84">
        <v>0.1</v>
      </c>
      <c r="G65" s="279" t="s">
        <v>35</v>
      </c>
      <c r="H65" s="280"/>
      <c r="I65" s="281"/>
      <c r="J65" s="29"/>
      <c r="K65" s="152"/>
      <c r="L65" s="30"/>
      <c r="M65" s="178">
        <v>646928.27</v>
      </c>
      <c r="N65" s="76"/>
    </row>
    <row r="66" spans="2:14" x14ac:dyDescent="0.25">
      <c r="B66" s="38">
        <v>2</v>
      </c>
      <c r="C66" s="86">
        <v>1</v>
      </c>
      <c r="D66" s="86">
        <v>2</v>
      </c>
      <c r="E66" s="86">
        <v>2</v>
      </c>
      <c r="F66" s="89"/>
      <c r="G66" s="282" t="s">
        <v>36</v>
      </c>
      <c r="H66" s="283"/>
      <c r="I66" s="284"/>
      <c r="J66" s="29"/>
      <c r="K66" s="152"/>
      <c r="L66" s="29">
        <f>SUM(M67:M81)</f>
        <v>221600</v>
      </c>
      <c r="M66" s="189"/>
      <c r="N66" s="76"/>
    </row>
    <row r="67" spans="2:14" x14ac:dyDescent="0.25">
      <c r="B67" s="39">
        <v>2</v>
      </c>
      <c r="C67" s="88">
        <v>1</v>
      </c>
      <c r="D67" s="88">
        <v>2</v>
      </c>
      <c r="E67" s="88">
        <v>2</v>
      </c>
      <c r="F67" s="84">
        <v>0.1</v>
      </c>
      <c r="G67" s="279" t="s">
        <v>37</v>
      </c>
      <c r="H67" s="280"/>
      <c r="I67" s="281"/>
      <c r="J67" s="29"/>
      <c r="K67" s="152"/>
      <c r="L67" s="30"/>
      <c r="M67" s="124">
        <v>0</v>
      </c>
      <c r="N67" s="76"/>
    </row>
    <row r="68" spans="2:14" x14ac:dyDescent="0.25">
      <c r="B68" s="39">
        <v>2</v>
      </c>
      <c r="C68" s="88">
        <v>1</v>
      </c>
      <c r="D68" s="88">
        <v>2</v>
      </c>
      <c r="E68" s="88">
        <v>2</v>
      </c>
      <c r="F68" s="84">
        <v>0.2</v>
      </c>
      <c r="G68" s="279" t="s">
        <v>269</v>
      </c>
      <c r="H68" s="280"/>
      <c r="I68" s="281"/>
      <c r="J68" s="29"/>
      <c r="K68" s="152"/>
      <c r="L68" s="30"/>
      <c r="M68" s="189"/>
      <c r="N68" s="76"/>
    </row>
    <row r="69" spans="2:14" x14ac:dyDescent="0.25">
      <c r="B69" s="39">
        <v>2</v>
      </c>
      <c r="C69" s="88">
        <v>1</v>
      </c>
      <c r="D69" s="88">
        <v>2</v>
      </c>
      <c r="E69" s="88">
        <v>2</v>
      </c>
      <c r="F69" s="84">
        <v>0.3</v>
      </c>
      <c r="G69" s="279" t="s">
        <v>245</v>
      </c>
      <c r="H69" s="280"/>
      <c r="I69" s="281"/>
      <c r="J69" s="29"/>
      <c r="K69" s="152"/>
      <c r="L69" s="30"/>
      <c r="M69" s="124">
        <v>0</v>
      </c>
      <c r="N69" s="76"/>
    </row>
    <row r="70" spans="2:14" x14ac:dyDescent="0.25">
      <c r="B70" s="39">
        <v>2</v>
      </c>
      <c r="C70" s="88">
        <v>1</v>
      </c>
      <c r="D70" s="88">
        <v>2</v>
      </c>
      <c r="E70" s="88">
        <v>2</v>
      </c>
      <c r="F70" s="84">
        <v>0.4</v>
      </c>
      <c r="G70" s="279" t="s">
        <v>38</v>
      </c>
      <c r="H70" s="280"/>
      <c r="I70" s="281"/>
      <c r="J70" s="29"/>
      <c r="K70" s="152"/>
      <c r="L70" s="30"/>
      <c r="M70" s="124">
        <v>0</v>
      </c>
      <c r="N70" s="76"/>
    </row>
    <row r="71" spans="2:14" x14ac:dyDescent="0.25">
      <c r="B71" s="39">
        <v>2</v>
      </c>
      <c r="C71" s="88">
        <v>1</v>
      </c>
      <c r="D71" s="88">
        <v>2</v>
      </c>
      <c r="E71" s="88">
        <v>2</v>
      </c>
      <c r="F71" s="84">
        <v>0.5</v>
      </c>
      <c r="G71" s="279" t="s">
        <v>39</v>
      </c>
      <c r="H71" s="280"/>
      <c r="I71" s="281"/>
      <c r="J71" s="32"/>
      <c r="K71" s="153"/>
      <c r="L71" s="32"/>
      <c r="M71" s="178">
        <v>73600</v>
      </c>
      <c r="N71" s="76"/>
    </row>
    <row r="72" spans="2:14" x14ac:dyDescent="0.25">
      <c r="B72" s="39">
        <v>2</v>
      </c>
      <c r="C72" s="88">
        <v>1</v>
      </c>
      <c r="D72" s="88">
        <v>2</v>
      </c>
      <c r="E72" s="88">
        <v>2</v>
      </c>
      <c r="F72" s="84">
        <v>0.6</v>
      </c>
      <c r="G72" s="279" t="s">
        <v>246</v>
      </c>
      <c r="H72" s="280"/>
      <c r="I72" s="281"/>
      <c r="J72" s="32"/>
      <c r="K72" s="153"/>
      <c r="L72" s="32"/>
      <c r="M72" s="124">
        <v>0</v>
      </c>
      <c r="N72" s="76"/>
    </row>
    <row r="73" spans="2:14" x14ac:dyDescent="0.25">
      <c r="B73" s="39">
        <v>2</v>
      </c>
      <c r="C73" s="88">
        <v>1</v>
      </c>
      <c r="D73" s="88">
        <v>2</v>
      </c>
      <c r="E73" s="88">
        <v>2</v>
      </c>
      <c r="F73" s="84">
        <v>0.7</v>
      </c>
      <c r="G73" s="279" t="s">
        <v>247</v>
      </c>
      <c r="H73" s="280"/>
      <c r="I73" s="281"/>
      <c r="J73" s="32"/>
      <c r="K73" s="153"/>
      <c r="L73" s="32"/>
      <c r="M73" s="124">
        <v>0</v>
      </c>
      <c r="N73" s="76"/>
    </row>
    <row r="74" spans="2:14" x14ac:dyDescent="0.25">
      <c r="B74" s="39">
        <v>2</v>
      </c>
      <c r="C74" s="88">
        <v>1</v>
      </c>
      <c r="D74" s="88">
        <v>2</v>
      </c>
      <c r="E74" s="88">
        <v>2</v>
      </c>
      <c r="F74" s="84">
        <v>0.8</v>
      </c>
      <c r="G74" s="279" t="s">
        <v>248</v>
      </c>
      <c r="H74" s="280"/>
      <c r="I74" s="281"/>
      <c r="J74" s="32"/>
      <c r="K74" s="153"/>
      <c r="L74" s="32"/>
      <c r="M74" s="178">
        <v>148000</v>
      </c>
      <c r="N74" s="76"/>
    </row>
    <row r="75" spans="2:14" x14ac:dyDescent="0.25">
      <c r="B75" s="39">
        <v>2</v>
      </c>
      <c r="C75" s="88">
        <v>1</v>
      </c>
      <c r="D75" s="88">
        <v>2</v>
      </c>
      <c r="E75" s="88">
        <v>2</v>
      </c>
      <c r="F75" s="84">
        <v>0.9</v>
      </c>
      <c r="G75" s="279" t="s">
        <v>249</v>
      </c>
      <c r="H75" s="280"/>
      <c r="I75" s="281"/>
      <c r="J75" s="32"/>
      <c r="K75" s="153"/>
      <c r="L75" s="32"/>
      <c r="M75" s="124">
        <v>0</v>
      </c>
      <c r="N75" s="76"/>
    </row>
    <row r="76" spans="2:14" x14ac:dyDescent="0.25">
      <c r="B76" s="39">
        <v>2</v>
      </c>
      <c r="C76" s="88">
        <v>1</v>
      </c>
      <c r="D76" s="88">
        <v>2</v>
      </c>
      <c r="E76" s="88">
        <v>2</v>
      </c>
      <c r="F76" s="84">
        <v>10</v>
      </c>
      <c r="G76" s="279" t="s">
        <v>250</v>
      </c>
      <c r="H76" s="280"/>
      <c r="I76" s="281"/>
      <c r="J76" s="32"/>
      <c r="K76" s="153"/>
      <c r="L76" s="32"/>
      <c r="M76" s="124">
        <v>0</v>
      </c>
      <c r="N76" s="76"/>
    </row>
    <row r="77" spans="2:14" x14ac:dyDescent="0.25">
      <c r="B77" s="39">
        <v>2</v>
      </c>
      <c r="C77" s="88">
        <v>1</v>
      </c>
      <c r="D77" s="88">
        <v>2</v>
      </c>
      <c r="E77" s="88">
        <v>2</v>
      </c>
      <c r="F77" s="84">
        <v>11</v>
      </c>
      <c r="G77" s="279" t="s">
        <v>251</v>
      </c>
      <c r="H77" s="280"/>
      <c r="I77" s="281"/>
      <c r="J77" s="32"/>
      <c r="K77" s="153"/>
      <c r="L77" s="32"/>
      <c r="M77" s="191"/>
      <c r="N77" s="76"/>
    </row>
    <row r="78" spans="2:14" x14ac:dyDescent="0.25">
      <c r="B78" s="39">
        <v>2</v>
      </c>
      <c r="C78" s="88">
        <v>1</v>
      </c>
      <c r="D78" s="88">
        <v>2</v>
      </c>
      <c r="E78" s="88">
        <v>2</v>
      </c>
      <c r="F78" s="84">
        <v>12</v>
      </c>
      <c r="G78" s="279" t="s">
        <v>252</v>
      </c>
      <c r="H78" s="280"/>
      <c r="I78" s="281"/>
      <c r="J78" s="32"/>
      <c r="K78" s="153"/>
      <c r="L78" s="32"/>
      <c r="M78" s="192"/>
      <c r="N78" s="76"/>
    </row>
    <row r="79" spans="2:14" x14ac:dyDescent="0.25">
      <c r="B79" s="39">
        <v>2</v>
      </c>
      <c r="C79" s="88">
        <v>1</v>
      </c>
      <c r="D79" s="88">
        <v>2</v>
      </c>
      <c r="E79" s="88">
        <v>2</v>
      </c>
      <c r="F79" s="84">
        <v>13</v>
      </c>
      <c r="G79" s="279" t="s">
        <v>253</v>
      </c>
      <c r="H79" s="280"/>
      <c r="I79" s="281"/>
      <c r="J79" s="32"/>
      <c r="K79" s="153"/>
      <c r="L79" s="32"/>
      <c r="M79" s="192"/>
      <c r="N79" s="76"/>
    </row>
    <row r="80" spans="2:14" x14ac:dyDescent="0.25">
      <c r="B80" s="39">
        <v>2</v>
      </c>
      <c r="C80" s="88">
        <v>1</v>
      </c>
      <c r="D80" s="88">
        <v>2</v>
      </c>
      <c r="E80" s="88">
        <v>2</v>
      </c>
      <c r="F80" s="84">
        <v>14</v>
      </c>
      <c r="G80" s="279" t="s">
        <v>254</v>
      </c>
      <c r="H80" s="280"/>
      <c r="I80" s="281"/>
      <c r="J80" s="32"/>
      <c r="K80" s="153"/>
      <c r="L80" s="32"/>
      <c r="M80" s="192"/>
      <c r="N80" s="76"/>
    </row>
    <row r="81" spans="2:14" x14ac:dyDescent="0.25">
      <c r="B81" s="39">
        <v>2</v>
      </c>
      <c r="C81" s="88">
        <v>1</v>
      </c>
      <c r="D81" s="88">
        <v>2</v>
      </c>
      <c r="E81" s="88">
        <v>2</v>
      </c>
      <c r="F81" s="84">
        <v>15</v>
      </c>
      <c r="G81" s="279" t="s">
        <v>255</v>
      </c>
      <c r="H81" s="280"/>
      <c r="I81" s="281"/>
      <c r="J81" s="32"/>
      <c r="K81" s="153"/>
      <c r="L81" s="32"/>
      <c r="M81" s="192"/>
      <c r="N81" s="76"/>
    </row>
    <row r="82" spans="2:14" x14ac:dyDescent="0.25">
      <c r="B82" s="39">
        <v>2</v>
      </c>
      <c r="C82" s="39">
        <v>1</v>
      </c>
      <c r="D82" s="39">
        <v>2</v>
      </c>
      <c r="E82" s="39">
        <v>3</v>
      </c>
      <c r="F82" s="78"/>
      <c r="G82" s="243" t="s">
        <v>40</v>
      </c>
      <c r="H82" s="244"/>
      <c r="I82" s="245"/>
      <c r="J82" s="32"/>
      <c r="K82" s="153"/>
      <c r="L82" s="32">
        <f>SUM(M83)</f>
        <v>0</v>
      </c>
      <c r="M82" s="192"/>
      <c r="N82" s="76"/>
    </row>
    <row r="83" spans="2:14" x14ac:dyDescent="0.25">
      <c r="B83" s="39">
        <v>2</v>
      </c>
      <c r="C83" s="39">
        <v>1</v>
      </c>
      <c r="D83" s="39">
        <v>2</v>
      </c>
      <c r="E83" s="39">
        <v>3</v>
      </c>
      <c r="F83" s="78">
        <v>0.1</v>
      </c>
      <c r="G83" s="276" t="s">
        <v>40</v>
      </c>
      <c r="H83" s="277"/>
      <c r="I83" s="278"/>
      <c r="J83" s="32"/>
      <c r="K83" s="153"/>
      <c r="L83" s="32"/>
      <c r="M83" s="192"/>
      <c r="N83" s="76"/>
    </row>
    <row r="84" spans="2:14" x14ac:dyDescent="0.25">
      <c r="B84" s="38">
        <v>2</v>
      </c>
      <c r="C84" s="38">
        <v>1</v>
      </c>
      <c r="D84" s="38">
        <v>3</v>
      </c>
      <c r="E84" s="38"/>
      <c r="F84" s="31"/>
      <c r="G84" s="243" t="s">
        <v>41</v>
      </c>
      <c r="H84" s="244"/>
      <c r="I84" s="245"/>
      <c r="J84" s="32"/>
      <c r="K84" s="153">
        <f>L85+L88</f>
        <v>0</v>
      </c>
      <c r="L84" s="32"/>
      <c r="M84" s="192"/>
      <c r="N84" s="76"/>
    </row>
    <row r="85" spans="2:14" x14ac:dyDescent="0.25">
      <c r="B85" s="38">
        <v>2</v>
      </c>
      <c r="C85" s="38">
        <v>1</v>
      </c>
      <c r="D85" s="38">
        <v>3</v>
      </c>
      <c r="E85" s="38">
        <v>1</v>
      </c>
      <c r="F85" s="31"/>
      <c r="G85" s="243" t="s">
        <v>42</v>
      </c>
      <c r="H85" s="244"/>
      <c r="I85" s="245"/>
      <c r="J85" s="32"/>
      <c r="K85" s="153"/>
      <c r="L85" s="32">
        <f>SUM(M86:M87)</f>
        <v>0</v>
      </c>
      <c r="M85" s="192"/>
      <c r="N85" s="76"/>
    </row>
    <row r="86" spans="2:14" x14ac:dyDescent="0.25">
      <c r="B86" s="39">
        <v>2</v>
      </c>
      <c r="C86" s="39">
        <v>1</v>
      </c>
      <c r="D86" s="39">
        <v>3</v>
      </c>
      <c r="E86" s="39">
        <v>1</v>
      </c>
      <c r="F86" s="78">
        <v>0.1</v>
      </c>
      <c r="G86" s="276" t="s">
        <v>43</v>
      </c>
      <c r="H86" s="277"/>
      <c r="I86" s="278"/>
      <c r="J86" s="32"/>
      <c r="K86" s="153"/>
      <c r="L86" s="32"/>
      <c r="M86" s="180">
        <v>0</v>
      </c>
      <c r="N86" s="76"/>
    </row>
    <row r="87" spans="2:14" x14ac:dyDescent="0.25">
      <c r="B87" s="39">
        <v>2</v>
      </c>
      <c r="C87" s="39">
        <v>1</v>
      </c>
      <c r="D87" s="39">
        <v>3</v>
      </c>
      <c r="E87" s="39">
        <v>1</v>
      </c>
      <c r="F87" s="78">
        <v>0.2</v>
      </c>
      <c r="G87" s="276" t="s">
        <v>256</v>
      </c>
      <c r="H87" s="277"/>
      <c r="I87" s="278"/>
      <c r="J87" s="32"/>
      <c r="K87" s="153"/>
      <c r="L87" s="32"/>
      <c r="M87" s="180">
        <v>0</v>
      </c>
      <c r="N87" s="76"/>
    </row>
    <row r="88" spans="2:14" x14ac:dyDescent="0.25">
      <c r="B88" s="38">
        <v>2</v>
      </c>
      <c r="C88" s="38">
        <v>1</v>
      </c>
      <c r="D88" s="38">
        <v>3</v>
      </c>
      <c r="E88" s="38">
        <v>2</v>
      </c>
      <c r="F88" s="31"/>
      <c r="G88" s="243" t="s">
        <v>257</v>
      </c>
      <c r="H88" s="244"/>
      <c r="I88" s="245"/>
      <c r="J88" s="32"/>
      <c r="K88" s="153"/>
      <c r="L88" s="32">
        <f>SUM(M89:M90)</f>
        <v>0</v>
      </c>
      <c r="M88" s="192"/>
      <c r="N88" s="76"/>
    </row>
    <row r="89" spans="2:14" x14ac:dyDescent="0.25">
      <c r="B89" s="39">
        <v>2</v>
      </c>
      <c r="C89" s="39">
        <v>1</v>
      </c>
      <c r="D89" s="39">
        <v>3</v>
      </c>
      <c r="E89" s="39">
        <v>2</v>
      </c>
      <c r="F89" s="78">
        <v>0.1</v>
      </c>
      <c r="G89" s="276" t="s">
        <v>258</v>
      </c>
      <c r="H89" s="277"/>
      <c r="I89" s="278"/>
      <c r="J89" s="32"/>
      <c r="K89" s="153"/>
      <c r="L89" s="32"/>
      <c r="M89" s="180">
        <v>0</v>
      </c>
      <c r="N89" s="76"/>
    </row>
    <row r="90" spans="2:14" x14ac:dyDescent="0.25">
      <c r="B90" s="39">
        <v>2</v>
      </c>
      <c r="C90" s="39">
        <v>1</v>
      </c>
      <c r="D90" s="39">
        <v>3</v>
      </c>
      <c r="E90" s="39">
        <v>2</v>
      </c>
      <c r="F90" s="78">
        <v>0.2</v>
      </c>
      <c r="G90" s="276" t="s">
        <v>259</v>
      </c>
      <c r="H90" s="277"/>
      <c r="I90" s="278"/>
      <c r="J90" s="32"/>
      <c r="K90" s="153"/>
      <c r="L90" s="32"/>
      <c r="M90" s="180">
        <v>0</v>
      </c>
      <c r="N90" s="76"/>
    </row>
    <row r="91" spans="2:14" x14ac:dyDescent="0.25">
      <c r="B91" s="38">
        <v>2</v>
      </c>
      <c r="C91" s="38">
        <v>1</v>
      </c>
      <c r="D91" s="38">
        <v>4</v>
      </c>
      <c r="E91" s="38"/>
      <c r="F91" s="31"/>
      <c r="G91" s="243" t="s">
        <v>44</v>
      </c>
      <c r="H91" s="244"/>
      <c r="I91" s="245"/>
      <c r="J91" s="32"/>
      <c r="K91" s="153">
        <f>L92+L94</f>
        <v>0</v>
      </c>
      <c r="L91" s="32"/>
      <c r="M91" s="192"/>
      <c r="N91" s="76"/>
    </row>
    <row r="92" spans="2:14" x14ac:dyDescent="0.25">
      <c r="B92" s="39">
        <v>2</v>
      </c>
      <c r="C92" s="38">
        <v>1</v>
      </c>
      <c r="D92" s="38">
        <v>4</v>
      </c>
      <c r="E92" s="38">
        <v>1</v>
      </c>
      <c r="F92" s="31"/>
      <c r="G92" s="243" t="s">
        <v>45</v>
      </c>
      <c r="H92" s="244"/>
      <c r="I92" s="245"/>
      <c r="J92" s="32"/>
      <c r="K92" s="153"/>
      <c r="L92" s="32">
        <f>SUM(M93)</f>
        <v>0</v>
      </c>
      <c r="M92" s="192"/>
      <c r="N92" s="76"/>
    </row>
    <row r="93" spans="2:14" x14ac:dyDescent="0.25">
      <c r="B93" s="39">
        <v>2</v>
      </c>
      <c r="C93" s="39">
        <v>1</v>
      </c>
      <c r="D93" s="39">
        <v>4</v>
      </c>
      <c r="E93" s="39">
        <v>1</v>
      </c>
      <c r="F93" s="78">
        <v>0.1</v>
      </c>
      <c r="G93" s="276" t="s">
        <v>45</v>
      </c>
      <c r="H93" s="277"/>
      <c r="I93" s="278"/>
      <c r="J93" s="32"/>
      <c r="K93" s="153"/>
      <c r="L93" s="32"/>
      <c r="M93" s="180">
        <v>0</v>
      </c>
      <c r="N93" s="76"/>
    </row>
    <row r="94" spans="2:14" x14ac:dyDescent="0.25">
      <c r="B94" s="38">
        <v>2</v>
      </c>
      <c r="C94" s="38">
        <v>1</v>
      </c>
      <c r="D94" s="38">
        <v>4</v>
      </c>
      <c r="E94" s="38">
        <v>2</v>
      </c>
      <c r="F94" s="31"/>
      <c r="G94" s="243" t="s">
        <v>260</v>
      </c>
      <c r="H94" s="244"/>
      <c r="I94" s="245"/>
      <c r="J94" s="32"/>
      <c r="K94" s="153"/>
      <c r="L94" s="32">
        <f>SUM(M95:M98)</f>
        <v>0</v>
      </c>
      <c r="M94" s="192"/>
      <c r="N94" s="76"/>
    </row>
    <row r="95" spans="2:14" x14ac:dyDescent="0.25">
      <c r="B95" s="39">
        <v>2</v>
      </c>
      <c r="C95" s="39">
        <v>1</v>
      </c>
      <c r="D95" s="39">
        <v>4</v>
      </c>
      <c r="E95" s="39">
        <v>2</v>
      </c>
      <c r="F95" s="78">
        <v>0.1</v>
      </c>
      <c r="G95" s="276" t="s">
        <v>261</v>
      </c>
      <c r="H95" s="277"/>
      <c r="I95" s="278"/>
      <c r="J95" s="32"/>
      <c r="K95" s="153"/>
      <c r="L95" s="32"/>
      <c r="M95" s="180">
        <v>0</v>
      </c>
      <c r="N95" s="76"/>
    </row>
    <row r="96" spans="2:14" x14ac:dyDescent="0.25">
      <c r="B96" s="39">
        <v>2</v>
      </c>
      <c r="C96" s="39">
        <v>1</v>
      </c>
      <c r="D96" s="39">
        <v>4</v>
      </c>
      <c r="E96" s="39">
        <v>2</v>
      </c>
      <c r="F96" s="78">
        <v>0.2</v>
      </c>
      <c r="G96" s="276" t="s">
        <v>262</v>
      </c>
      <c r="H96" s="277"/>
      <c r="I96" s="278"/>
      <c r="J96" s="32"/>
      <c r="K96" s="153"/>
      <c r="L96" s="32"/>
      <c r="M96" s="180">
        <v>0</v>
      </c>
      <c r="N96" s="76"/>
    </row>
    <row r="97" spans="2:14" x14ac:dyDescent="0.25">
      <c r="B97" s="39">
        <v>2</v>
      </c>
      <c r="C97" s="39">
        <v>1</v>
      </c>
      <c r="D97" s="39">
        <v>4</v>
      </c>
      <c r="E97" s="39">
        <v>2</v>
      </c>
      <c r="F97" s="78">
        <v>0.3</v>
      </c>
      <c r="G97" s="276" t="s">
        <v>263</v>
      </c>
      <c r="H97" s="277"/>
      <c r="I97" s="278"/>
      <c r="J97" s="32"/>
      <c r="K97" s="153"/>
      <c r="L97" s="32"/>
      <c r="M97" s="180">
        <v>0</v>
      </c>
      <c r="N97" s="76"/>
    </row>
    <row r="98" spans="2:14" x14ac:dyDescent="0.25">
      <c r="B98" s="39">
        <v>2</v>
      </c>
      <c r="C98" s="39">
        <v>1</v>
      </c>
      <c r="D98" s="39">
        <v>4</v>
      </c>
      <c r="E98" s="39">
        <v>2</v>
      </c>
      <c r="F98" s="78">
        <v>0.4</v>
      </c>
      <c r="G98" s="276" t="s">
        <v>264</v>
      </c>
      <c r="H98" s="277"/>
      <c r="I98" s="278"/>
      <c r="J98" s="32"/>
      <c r="K98" s="153"/>
      <c r="L98" s="32"/>
      <c r="M98" s="192"/>
      <c r="N98" s="76"/>
    </row>
    <row r="99" spans="2:14" x14ac:dyDescent="0.25">
      <c r="B99" s="38">
        <v>2</v>
      </c>
      <c r="C99" s="38">
        <v>1</v>
      </c>
      <c r="D99" s="38">
        <v>5</v>
      </c>
      <c r="E99" s="38"/>
      <c r="F99" s="31"/>
      <c r="G99" s="243" t="s">
        <v>46</v>
      </c>
      <c r="H99" s="244"/>
      <c r="I99" s="245"/>
      <c r="J99" s="32"/>
      <c r="K99" s="153">
        <f>L100</f>
        <v>4354609.12</v>
      </c>
      <c r="L99" s="32"/>
      <c r="M99" s="192"/>
      <c r="N99" s="76"/>
    </row>
    <row r="100" spans="2:14" x14ac:dyDescent="0.25">
      <c r="B100" s="38">
        <v>2</v>
      </c>
      <c r="C100" s="38">
        <v>1</v>
      </c>
      <c r="D100" s="38">
        <v>5</v>
      </c>
      <c r="E100" s="38">
        <v>1</v>
      </c>
      <c r="F100" s="31"/>
      <c r="G100" s="243" t="s">
        <v>47</v>
      </c>
      <c r="H100" s="244"/>
      <c r="I100" s="245"/>
      <c r="J100" s="32"/>
      <c r="K100" s="153"/>
      <c r="L100" s="32">
        <f>SUM(M101:M104)</f>
        <v>4354609.12</v>
      </c>
      <c r="M100" s="192"/>
      <c r="N100" s="76"/>
    </row>
    <row r="101" spans="2:14" x14ac:dyDescent="0.25">
      <c r="B101" s="39">
        <v>2</v>
      </c>
      <c r="C101" s="39">
        <v>1</v>
      </c>
      <c r="D101" s="39">
        <v>5</v>
      </c>
      <c r="E101" s="39">
        <v>1</v>
      </c>
      <c r="F101" s="78">
        <v>0.1</v>
      </c>
      <c r="G101" s="276" t="s">
        <v>48</v>
      </c>
      <c r="H101" s="277"/>
      <c r="I101" s="278"/>
      <c r="J101" s="32"/>
      <c r="K101" s="153"/>
      <c r="L101" s="32"/>
      <c r="M101" s="178">
        <v>2006540.2</v>
      </c>
      <c r="N101" s="76"/>
    </row>
    <row r="102" spans="2:14" x14ac:dyDescent="0.25">
      <c r="B102" s="39">
        <v>2</v>
      </c>
      <c r="C102" s="39">
        <v>1</v>
      </c>
      <c r="D102" s="39">
        <v>5</v>
      </c>
      <c r="E102" s="39">
        <v>2</v>
      </c>
      <c r="F102" s="78">
        <v>0.1</v>
      </c>
      <c r="G102" s="276" t="s">
        <v>49</v>
      </c>
      <c r="H102" s="277"/>
      <c r="I102" s="278"/>
      <c r="J102" s="32"/>
      <c r="K102" s="153"/>
      <c r="L102" s="32"/>
      <c r="M102" s="178">
        <v>2009370.34</v>
      </c>
      <c r="N102" s="76"/>
    </row>
    <row r="103" spans="2:14" x14ac:dyDescent="0.25">
      <c r="B103" s="39">
        <v>2</v>
      </c>
      <c r="C103" s="39">
        <v>1</v>
      </c>
      <c r="D103" s="39">
        <v>5</v>
      </c>
      <c r="E103" s="39">
        <v>3</v>
      </c>
      <c r="F103" s="78">
        <v>0.1</v>
      </c>
      <c r="G103" s="276" t="s">
        <v>50</v>
      </c>
      <c r="H103" s="277"/>
      <c r="I103" s="278"/>
      <c r="J103" s="32"/>
      <c r="K103" s="153"/>
      <c r="L103" s="32"/>
      <c r="M103" s="178">
        <v>338698.57999999996</v>
      </c>
      <c r="N103" s="76"/>
    </row>
    <row r="104" spans="2:14" x14ac:dyDescent="0.25">
      <c r="B104" s="39">
        <v>2</v>
      </c>
      <c r="C104" s="39">
        <v>1</v>
      </c>
      <c r="D104" s="39">
        <v>5</v>
      </c>
      <c r="E104" s="39">
        <v>4</v>
      </c>
      <c r="F104" s="78">
        <v>0.1</v>
      </c>
      <c r="G104" s="276" t="s">
        <v>265</v>
      </c>
      <c r="H104" s="277"/>
      <c r="I104" s="278"/>
      <c r="J104" s="32"/>
      <c r="K104" s="153"/>
      <c r="L104" s="32"/>
      <c r="M104" s="181">
        <v>0</v>
      </c>
      <c r="N104" s="76"/>
    </row>
    <row r="105" spans="2:14" x14ac:dyDescent="0.25">
      <c r="B105" s="40">
        <v>2</v>
      </c>
      <c r="C105" s="40">
        <v>2</v>
      </c>
      <c r="D105" s="40"/>
      <c r="E105" s="40"/>
      <c r="F105" s="79"/>
      <c r="G105" s="261" t="s">
        <v>51</v>
      </c>
      <c r="H105" s="262"/>
      <c r="I105" s="263"/>
      <c r="J105" s="26">
        <f>K106+K117+K121+K125+K132+K145+K152+K173+K198</f>
        <v>1848139.8699999999</v>
      </c>
      <c r="K105" s="25"/>
      <c r="L105" s="25"/>
      <c r="M105" s="193"/>
      <c r="N105" s="76"/>
    </row>
    <row r="106" spans="2:14" x14ac:dyDescent="0.25">
      <c r="B106" s="41">
        <v>2</v>
      </c>
      <c r="C106" s="41">
        <v>2</v>
      </c>
      <c r="D106" s="41">
        <v>1</v>
      </c>
      <c r="E106" s="41"/>
      <c r="F106" s="77"/>
      <c r="G106" s="243" t="s">
        <v>52</v>
      </c>
      <c r="H106" s="244"/>
      <c r="I106" s="245"/>
      <c r="J106" s="25"/>
      <c r="K106" s="25">
        <f>L107</f>
        <v>260002.9</v>
      </c>
      <c r="L106" s="25"/>
      <c r="M106" s="193"/>
      <c r="N106" s="76"/>
    </row>
    <row r="107" spans="2:14" x14ac:dyDescent="0.25">
      <c r="B107" s="41">
        <v>2</v>
      </c>
      <c r="C107" s="41">
        <v>2</v>
      </c>
      <c r="D107" s="41">
        <v>1</v>
      </c>
      <c r="E107" s="41">
        <v>1</v>
      </c>
      <c r="F107" s="77"/>
      <c r="G107" s="243" t="s">
        <v>53</v>
      </c>
      <c r="H107" s="244"/>
      <c r="I107" s="245"/>
      <c r="J107" s="25"/>
      <c r="K107" s="25"/>
      <c r="L107" s="25">
        <f>SUM(M109:M116)</f>
        <v>260002.9</v>
      </c>
      <c r="M107" s="193"/>
      <c r="N107" s="76"/>
    </row>
    <row r="108" spans="2:14" x14ac:dyDescent="0.25">
      <c r="B108" s="42">
        <v>2</v>
      </c>
      <c r="C108" s="42">
        <v>2</v>
      </c>
      <c r="D108" s="42">
        <v>1</v>
      </c>
      <c r="E108" s="42">
        <v>1</v>
      </c>
      <c r="F108" s="76">
        <v>0.1</v>
      </c>
      <c r="G108" s="240" t="s">
        <v>606</v>
      </c>
      <c r="H108" s="241"/>
      <c r="I108" s="242"/>
      <c r="J108" s="25"/>
      <c r="K108" s="25"/>
      <c r="L108" s="25"/>
      <c r="M108" s="74">
        <v>0</v>
      </c>
      <c r="N108" s="76"/>
    </row>
    <row r="109" spans="2:14" x14ac:dyDescent="0.25">
      <c r="B109" s="42">
        <v>2</v>
      </c>
      <c r="C109" s="42">
        <v>2</v>
      </c>
      <c r="D109" s="42">
        <v>1</v>
      </c>
      <c r="E109" s="42">
        <v>2</v>
      </c>
      <c r="F109" s="76">
        <v>0.1</v>
      </c>
      <c r="G109" s="240" t="s">
        <v>270</v>
      </c>
      <c r="H109" s="241"/>
      <c r="I109" s="242"/>
      <c r="J109" s="25"/>
      <c r="K109" s="25"/>
      <c r="L109" s="25"/>
      <c r="M109" s="74">
        <v>0</v>
      </c>
      <c r="N109" s="76"/>
    </row>
    <row r="110" spans="2:14" x14ac:dyDescent="0.25">
      <c r="B110" s="42">
        <v>2</v>
      </c>
      <c r="C110" s="42">
        <v>2</v>
      </c>
      <c r="D110" s="42">
        <v>1</v>
      </c>
      <c r="E110" s="42">
        <v>3</v>
      </c>
      <c r="F110" s="76">
        <v>0.1</v>
      </c>
      <c r="G110" s="240" t="s">
        <v>54</v>
      </c>
      <c r="H110" s="241"/>
      <c r="I110" s="242"/>
      <c r="J110" s="25"/>
      <c r="K110" s="25"/>
      <c r="L110" s="25"/>
      <c r="M110" s="74">
        <v>121656.18</v>
      </c>
      <c r="N110" s="76"/>
    </row>
    <row r="111" spans="2:14" x14ac:dyDescent="0.25">
      <c r="B111" s="42">
        <v>2</v>
      </c>
      <c r="C111" s="42">
        <v>2</v>
      </c>
      <c r="D111" s="42">
        <v>1</v>
      </c>
      <c r="E111" s="42">
        <v>4</v>
      </c>
      <c r="F111" s="76">
        <v>0.1</v>
      </c>
      <c r="G111" s="240" t="s">
        <v>55</v>
      </c>
      <c r="H111" s="241"/>
      <c r="I111" s="242"/>
      <c r="J111" s="25"/>
      <c r="K111" s="25"/>
      <c r="L111" s="25"/>
      <c r="M111" s="74">
        <v>0</v>
      </c>
      <c r="N111" s="76"/>
    </row>
    <row r="112" spans="2:14" x14ac:dyDescent="0.25">
      <c r="B112" s="42">
        <v>2</v>
      </c>
      <c r="C112" s="42">
        <v>2</v>
      </c>
      <c r="D112" s="42">
        <v>1</v>
      </c>
      <c r="E112" s="42">
        <v>5</v>
      </c>
      <c r="F112" s="76">
        <v>0.1</v>
      </c>
      <c r="G112" s="240" t="s">
        <v>56</v>
      </c>
      <c r="H112" s="241"/>
      <c r="I112" s="242"/>
      <c r="J112" s="25"/>
      <c r="K112" s="25"/>
      <c r="L112" s="25"/>
      <c r="M112" s="74">
        <v>103346.72</v>
      </c>
      <c r="N112" s="76"/>
    </row>
    <row r="113" spans="2:14" x14ac:dyDescent="0.25">
      <c r="B113" s="42">
        <v>2</v>
      </c>
      <c r="C113" s="42">
        <v>2</v>
      </c>
      <c r="D113" s="42">
        <v>1</v>
      </c>
      <c r="E113" s="42">
        <v>6</v>
      </c>
      <c r="F113" s="76">
        <v>0.1</v>
      </c>
      <c r="G113" s="240" t="s">
        <v>57</v>
      </c>
      <c r="H113" s="241"/>
      <c r="I113" s="242"/>
      <c r="J113" s="25"/>
      <c r="K113" s="25"/>
      <c r="L113" s="25"/>
      <c r="M113" s="182">
        <v>0</v>
      </c>
      <c r="N113" s="76"/>
    </row>
    <row r="114" spans="2:14" x14ac:dyDescent="0.25">
      <c r="B114" s="42">
        <v>2</v>
      </c>
      <c r="C114" s="42">
        <v>2</v>
      </c>
      <c r="D114" s="42">
        <v>1</v>
      </c>
      <c r="E114" s="42">
        <v>6</v>
      </c>
      <c r="F114" s="76">
        <v>0.2</v>
      </c>
      <c r="G114" s="240" t="s">
        <v>679</v>
      </c>
      <c r="H114" s="241"/>
      <c r="I114" s="242"/>
      <c r="J114" s="25"/>
      <c r="K114" s="25"/>
      <c r="L114" s="25"/>
      <c r="M114" s="182">
        <v>0</v>
      </c>
      <c r="N114" s="76"/>
    </row>
    <row r="115" spans="2:14" x14ac:dyDescent="0.25">
      <c r="B115" s="42">
        <v>2</v>
      </c>
      <c r="C115" s="42">
        <v>2</v>
      </c>
      <c r="D115" s="42">
        <v>1</v>
      </c>
      <c r="E115" s="42">
        <v>7</v>
      </c>
      <c r="F115" s="76">
        <v>0.1</v>
      </c>
      <c r="G115" s="240" t="s">
        <v>58</v>
      </c>
      <c r="H115" s="241"/>
      <c r="I115" s="242"/>
      <c r="J115" s="25"/>
      <c r="K115" s="25"/>
      <c r="L115" s="25"/>
      <c r="M115" s="74">
        <v>0</v>
      </c>
      <c r="N115" s="76"/>
    </row>
    <row r="116" spans="2:14" x14ac:dyDescent="0.25">
      <c r="B116" s="42">
        <v>2</v>
      </c>
      <c r="C116" s="42">
        <v>2</v>
      </c>
      <c r="D116" s="42">
        <v>1</v>
      </c>
      <c r="E116" s="42">
        <v>8</v>
      </c>
      <c r="F116" s="76">
        <v>0.1</v>
      </c>
      <c r="G116" s="240" t="s">
        <v>59</v>
      </c>
      <c r="H116" s="241"/>
      <c r="I116" s="242"/>
      <c r="J116" s="25"/>
      <c r="K116" s="25"/>
      <c r="L116" s="25"/>
      <c r="M116" s="74">
        <v>35000</v>
      </c>
      <c r="N116" s="76"/>
    </row>
    <row r="117" spans="2:14" x14ac:dyDescent="0.25">
      <c r="B117" s="41">
        <v>2</v>
      </c>
      <c r="C117" s="41">
        <v>2</v>
      </c>
      <c r="D117" s="41">
        <v>2</v>
      </c>
      <c r="E117" s="41"/>
      <c r="F117" s="77"/>
      <c r="G117" s="243" t="s">
        <v>60</v>
      </c>
      <c r="H117" s="244"/>
      <c r="I117" s="245"/>
      <c r="J117" s="25"/>
      <c r="K117" s="25">
        <f>L118</f>
        <v>0</v>
      </c>
      <c r="L117" s="25"/>
      <c r="M117" s="193"/>
      <c r="N117" s="76"/>
    </row>
    <row r="118" spans="2:14" x14ac:dyDescent="0.25">
      <c r="B118" s="41">
        <v>2</v>
      </c>
      <c r="C118" s="41">
        <v>2</v>
      </c>
      <c r="D118" s="41">
        <v>2</v>
      </c>
      <c r="E118" s="41">
        <v>1</v>
      </c>
      <c r="F118" s="77"/>
      <c r="G118" s="243" t="s">
        <v>61</v>
      </c>
      <c r="H118" s="244"/>
      <c r="I118" s="245"/>
      <c r="J118" s="25"/>
      <c r="K118" s="25"/>
      <c r="L118" s="25">
        <f>SUM(M119:M120)</f>
        <v>0</v>
      </c>
      <c r="M118" s="193"/>
      <c r="N118" s="76"/>
    </row>
    <row r="119" spans="2:14" x14ac:dyDescent="0.25">
      <c r="B119" s="42">
        <v>2</v>
      </c>
      <c r="C119" s="42">
        <v>2</v>
      </c>
      <c r="D119" s="42">
        <v>2</v>
      </c>
      <c r="E119" s="42">
        <v>1</v>
      </c>
      <c r="F119" s="76">
        <v>0.1</v>
      </c>
      <c r="G119" s="240" t="s">
        <v>61</v>
      </c>
      <c r="H119" s="241"/>
      <c r="I119" s="242"/>
      <c r="J119" s="25"/>
      <c r="K119" s="25"/>
      <c r="L119" s="25"/>
      <c r="M119" s="74">
        <v>0</v>
      </c>
      <c r="N119" s="76"/>
    </row>
    <row r="120" spans="2:14" x14ac:dyDescent="0.25">
      <c r="B120" s="42">
        <v>2</v>
      </c>
      <c r="C120" s="42">
        <v>2</v>
      </c>
      <c r="D120" s="42">
        <v>2</v>
      </c>
      <c r="E120" s="42">
        <v>2</v>
      </c>
      <c r="F120" s="76">
        <v>0.1</v>
      </c>
      <c r="G120" s="240" t="s">
        <v>62</v>
      </c>
      <c r="H120" s="241"/>
      <c r="I120" s="242"/>
      <c r="J120" s="25"/>
      <c r="K120" s="25"/>
      <c r="L120" s="25"/>
      <c r="M120" s="74">
        <v>0</v>
      </c>
      <c r="N120" s="76"/>
    </row>
    <row r="121" spans="2:14" x14ac:dyDescent="0.25">
      <c r="B121" s="41">
        <v>2</v>
      </c>
      <c r="C121" s="41">
        <v>2</v>
      </c>
      <c r="D121" s="41">
        <v>3</v>
      </c>
      <c r="E121" s="41"/>
      <c r="F121" s="77"/>
      <c r="G121" s="243" t="s">
        <v>63</v>
      </c>
      <c r="H121" s="244"/>
      <c r="I121" s="245"/>
      <c r="J121" s="25"/>
      <c r="K121" s="25">
        <f>L122</f>
        <v>0</v>
      </c>
      <c r="L121" s="25"/>
      <c r="M121" s="193"/>
      <c r="N121" s="76"/>
    </row>
    <row r="122" spans="2:14" x14ac:dyDescent="0.25">
      <c r="B122" s="41">
        <v>2</v>
      </c>
      <c r="C122" s="41">
        <v>2</v>
      </c>
      <c r="D122" s="41">
        <v>3</v>
      </c>
      <c r="E122" s="41">
        <v>1</v>
      </c>
      <c r="F122" s="77"/>
      <c r="G122" s="243" t="s">
        <v>64</v>
      </c>
      <c r="H122" s="244"/>
      <c r="I122" s="245"/>
      <c r="J122" s="25"/>
      <c r="K122" s="25"/>
      <c r="L122" s="25">
        <f>SUM(M123:M124)</f>
        <v>0</v>
      </c>
      <c r="M122" s="193"/>
      <c r="N122" s="76"/>
    </row>
    <row r="123" spans="2:14" x14ac:dyDescent="0.25">
      <c r="B123" s="42">
        <v>2</v>
      </c>
      <c r="C123" s="42">
        <v>2</v>
      </c>
      <c r="D123" s="42">
        <v>3</v>
      </c>
      <c r="E123" s="42">
        <v>1</v>
      </c>
      <c r="F123" s="76">
        <v>0.1</v>
      </c>
      <c r="G123" s="240" t="s">
        <v>64</v>
      </c>
      <c r="H123" s="241"/>
      <c r="I123" s="242"/>
      <c r="J123" s="25"/>
      <c r="K123" s="25"/>
      <c r="L123" s="25"/>
      <c r="M123" s="74">
        <v>0</v>
      </c>
      <c r="N123" s="76"/>
    </row>
    <row r="124" spans="2:14" x14ac:dyDescent="0.25">
      <c r="B124" s="42">
        <v>2</v>
      </c>
      <c r="C124" s="42">
        <v>2</v>
      </c>
      <c r="D124" s="42">
        <v>3</v>
      </c>
      <c r="E124" s="42">
        <v>2</v>
      </c>
      <c r="F124" s="76">
        <v>0.1</v>
      </c>
      <c r="G124" s="240" t="s">
        <v>65</v>
      </c>
      <c r="H124" s="241"/>
      <c r="I124" s="242"/>
      <c r="J124" s="25"/>
      <c r="K124" s="25"/>
      <c r="L124" s="25"/>
      <c r="M124" s="74">
        <v>0</v>
      </c>
      <c r="N124" s="76"/>
    </row>
    <row r="125" spans="2:14" x14ac:dyDescent="0.25">
      <c r="B125" s="41">
        <v>2</v>
      </c>
      <c r="C125" s="41">
        <v>2</v>
      </c>
      <c r="D125" s="41">
        <v>4</v>
      </c>
      <c r="E125" s="41"/>
      <c r="F125" s="76"/>
      <c r="G125" s="243" t="s">
        <v>66</v>
      </c>
      <c r="H125" s="244"/>
      <c r="I125" s="245"/>
      <c r="J125" s="25"/>
      <c r="K125" s="25">
        <f>L126</f>
        <v>60000</v>
      </c>
      <c r="L125" s="25"/>
      <c r="M125" s="193"/>
      <c r="N125" s="76"/>
    </row>
    <row r="126" spans="2:14" x14ac:dyDescent="0.25">
      <c r="B126" s="41">
        <v>2</v>
      </c>
      <c r="C126" s="41">
        <v>2</v>
      </c>
      <c r="D126" s="41">
        <v>4</v>
      </c>
      <c r="E126" s="41">
        <v>1</v>
      </c>
      <c r="F126" s="77"/>
      <c r="G126" s="243" t="s">
        <v>67</v>
      </c>
      <c r="H126" s="244"/>
      <c r="I126" s="245"/>
      <c r="J126" s="25"/>
      <c r="K126" s="25"/>
      <c r="L126" s="25">
        <f>SUM(M127:M131)</f>
        <v>60000</v>
      </c>
      <c r="M126" s="194"/>
      <c r="N126" s="76"/>
    </row>
    <row r="127" spans="2:14" x14ac:dyDescent="0.25">
      <c r="B127" s="42">
        <v>2</v>
      </c>
      <c r="C127" s="42">
        <v>2</v>
      </c>
      <c r="D127" s="42">
        <v>4</v>
      </c>
      <c r="E127" s="42">
        <v>1</v>
      </c>
      <c r="F127" s="76">
        <v>0.1</v>
      </c>
      <c r="G127" s="240" t="s">
        <v>67</v>
      </c>
      <c r="H127" s="241"/>
      <c r="I127" s="242"/>
      <c r="J127" s="25"/>
      <c r="K127" s="25"/>
      <c r="L127" s="25"/>
      <c r="M127" s="82">
        <v>0</v>
      </c>
      <c r="N127" s="76"/>
    </row>
    <row r="128" spans="2:14" x14ac:dyDescent="0.25">
      <c r="B128" s="42">
        <v>2</v>
      </c>
      <c r="C128" s="42">
        <v>2</v>
      </c>
      <c r="D128" s="42">
        <v>4</v>
      </c>
      <c r="E128" s="42">
        <v>2</v>
      </c>
      <c r="F128" s="76">
        <v>0.1</v>
      </c>
      <c r="G128" s="240" t="s">
        <v>68</v>
      </c>
      <c r="H128" s="241"/>
      <c r="I128" s="242"/>
      <c r="J128" s="25"/>
      <c r="K128" s="25"/>
      <c r="L128" s="25"/>
      <c r="M128" s="82">
        <v>60000</v>
      </c>
      <c r="N128" s="76"/>
    </row>
    <row r="129" spans="2:14" x14ac:dyDescent="0.25">
      <c r="B129" s="42">
        <v>2</v>
      </c>
      <c r="C129" s="42">
        <v>2</v>
      </c>
      <c r="D129" s="42">
        <v>4</v>
      </c>
      <c r="E129" s="42">
        <v>3</v>
      </c>
      <c r="F129" s="76">
        <v>0.1</v>
      </c>
      <c r="G129" s="240" t="s">
        <v>69</v>
      </c>
      <c r="H129" s="241"/>
      <c r="I129" s="242"/>
      <c r="J129" s="25"/>
      <c r="K129" s="25"/>
      <c r="L129" s="25"/>
      <c r="M129" s="82">
        <v>0</v>
      </c>
      <c r="N129" s="76"/>
    </row>
    <row r="130" spans="2:14" x14ac:dyDescent="0.25">
      <c r="B130" s="42">
        <v>2</v>
      </c>
      <c r="C130" s="42">
        <v>2</v>
      </c>
      <c r="D130" s="42">
        <v>4</v>
      </c>
      <c r="E130" s="42">
        <v>3</v>
      </c>
      <c r="F130" s="76">
        <v>0.2</v>
      </c>
      <c r="G130" s="240" t="s">
        <v>271</v>
      </c>
      <c r="H130" s="241"/>
      <c r="I130" s="242"/>
      <c r="J130" s="25"/>
      <c r="K130" s="25"/>
      <c r="L130" s="25"/>
      <c r="M130" s="194"/>
      <c r="N130" s="76"/>
    </row>
    <row r="131" spans="2:14" x14ac:dyDescent="0.25">
      <c r="B131" s="42">
        <v>2</v>
      </c>
      <c r="C131" s="42">
        <v>2</v>
      </c>
      <c r="D131" s="42">
        <v>4</v>
      </c>
      <c r="E131" s="42">
        <v>4</v>
      </c>
      <c r="F131" s="76">
        <v>0.1</v>
      </c>
      <c r="G131" s="240" t="s">
        <v>70</v>
      </c>
      <c r="H131" s="241"/>
      <c r="I131" s="242"/>
      <c r="J131" s="25"/>
      <c r="K131" s="25"/>
      <c r="L131" s="25"/>
      <c r="M131" s="82">
        <v>0</v>
      </c>
      <c r="N131" s="76"/>
    </row>
    <row r="132" spans="2:14" x14ac:dyDescent="0.25">
      <c r="B132" s="41">
        <v>2</v>
      </c>
      <c r="C132" s="41">
        <v>2</v>
      </c>
      <c r="D132" s="41">
        <v>5</v>
      </c>
      <c r="E132" s="41"/>
      <c r="F132" s="77"/>
      <c r="G132" s="243" t="s">
        <v>71</v>
      </c>
      <c r="H132" s="244"/>
      <c r="I132" s="245"/>
      <c r="J132" s="25"/>
      <c r="K132" s="25">
        <f>L133+L143</f>
        <v>1060016</v>
      </c>
      <c r="L132" s="25"/>
      <c r="M132" s="194"/>
      <c r="N132" s="76"/>
    </row>
    <row r="133" spans="2:14" x14ac:dyDescent="0.25">
      <c r="B133" s="41">
        <v>2</v>
      </c>
      <c r="C133" s="41">
        <v>2</v>
      </c>
      <c r="D133" s="41">
        <v>5</v>
      </c>
      <c r="E133" s="41">
        <v>1</v>
      </c>
      <c r="F133" s="77"/>
      <c r="G133" s="243" t="s">
        <v>72</v>
      </c>
      <c r="H133" s="244"/>
      <c r="I133" s="245"/>
      <c r="J133" s="25"/>
      <c r="K133" s="25"/>
      <c r="L133" s="25">
        <f>SUM(M134:M142)</f>
        <v>1060016</v>
      </c>
      <c r="M133" s="194"/>
      <c r="N133" s="76"/>
    </row>
    <row r="134" spans="2:14" x14ac:dyDescent="0.25">
      <c r="B134" s="42">
        <v>2</v>
      </c>
      <c r="C134" s="42">
        <v>2</v>
      </c>
      <c r="D134" s="42">
        <v>5</v>
      </c>
      <c r="E134" s="42">
        <v>1</v>
      </c>
      <c r="F134" s="76">
        <v>0.1</v>
      </c>
      <c r="G134" s="240" t="s">
        <v>72</v>
      </c>
      <c r="H134" s="241"/>
      <c r="I134" s="242"/>
      <c r="J134" s="25"/>
      <c r="K134" s="25"/>
      <c r="L134" s="25"/>
      <c r="M134" s="82">
        <v>0</v>
      </c>
      <c r="N134" s="76"/>
    </row>
    <row r="135" spans="2:14" x14ac:dyDescent="0.25">
      <c r="B135" s="42">
        <v>2</v>
      </c>
      <c r="C135" s="42">
        <v>2</v>
      </c>
      <c r="D135" s="42">
        <v>5</v>
      </c>
      <c r="E135" s="42">
        <v>2</v>
      </c>
      <c r="F135" s="76">
        <v>0.1</v>
      </c>
      <c r="G135" s="240" t="s">
        <v>73</v>
      </c>
      <c r="H135" s="241"/>
      <c r="I135" s="242"/>
      <c r="J135" s="25"/>
      <c r="K135" s="25"/>
      <c r="L135" s="25"/>
      <c r="M135" s="82">
        <v>0</v>
      </c>
      <c r="N135" s="76"/>
    </row>
    <row r="136" spans="2:14" x14ac:dyDescent="0.25">
      <c r="B136" s="42">
        <v>2</v>
      </c>
      <c r="C136" s="42">
        <v>2</v>
      </c>
      <c r="D136" s="42">
        <v>5</v>
      </c>
      <c r="E136" s="42">
        <v>3</v>
      </c>
      <c r="F136" s="76">
        <v>0.1</v>
      </c>
      <c r="G136" s="240" t="s">
        <v>74</v>
      </c>
      <c r="H136" s="241"/>
      <c r="I136" s="242"/>
      <c r="J136" s="25"/>
      <c r="K136" s="25"/>
      <c r="L136" s="25"/>
      <c r="M136" s="82">
        <v>0</v>
      </c>
      <c r="N136" s="76"/>
    </row>
    <row r="137" spans="2:14" x14ac:dyDescent="0.25">
      <c r="B137" s="42">
        <v>2</v>
      </c>
      <c r="C137" s="42">
        <v>2</v>
      </c>
      <c r="D137" s="42">
        <v>5</v>
      </c>
      <c r="E137" s="42">
        <v>3</v>
      </c>
      <c r="F137" s="76">
        <v>0.2</v>
      </c>
      <c r="G137" s="240" t="s">
        <v>75</v>
      </c>
      <c r="H137" s="241"/>
      <c r="I137" s="242"/>
      <c r="J137" s="25"/>
      <c r="K137" s="25"/>
      <c r="L137" s="25"/>
      <c r="M137" s="82">
        <v>0</v>
      </c>
      <c r="N137" s="76"/>
    </row>
    <row r="138" spans="2:14" x14ac:dyDescent="0.25">
      <c r="B138" s="42">
        <v>2</v>
      </c>
      <c r="C138" s="42">
        <v>2</v>
      </c>
      <c r="D138" s="42">
        <v>5</v>
      </c>
      <c r="E138" s="42">
        <v>3</v>
      </c>
      <c r="F138" s="76">
        <v>0.3</v>
      </c>
      <c r="G138" s="240" t="s">
        <v>76</v>
      </c>
      <c r="H138" s="241"/>
      <c r="I138" s="242"/>
      <c r="J138" s="25"/>
      <c r="K138" s="25"/>
      <c r="L138" s="25"/>
      <c r="M138" s="82">
        <v>0</v>
      </c>
      <c r="N138" s="76"/>
    </row>
    <row r="139" spans="2:14" x14ac:dyDescent="0.25">
      <c r="B139" s="42">
        <v>2</v>
      </c>
      <c r="C139" s="42">
        <v>2</v>
      </c>
      <c r="D139" s="42">
        <v>5</v>
      </c>
      <c r="E139" s="42">
        <v>3</v>
      </c>
      <c r="F139" s="76">
        <v>0.4</v>
      </c>
      <c r="G139" s="240" t="s">
        <v>77</v>
      </c>
      <c r="H139" s="241"/>
      <c r="I139" s="242"/>
      <c r="J139" s="25"/>
      <c r="K139" s="25"/>
      <c r="L139" s="25"/>
      <c r="M139" s="82">
        <v>320016</v>
      </c>
      <c r="N139" s="76"/>
    </row>
    <row r="140" spans="2:14" x14ac:dyDescent="0.25">
      <c r="B140" s="42">
        <v>2</v>
      </c>
      <c r="C140" s="42">
        <v>2</v>
      </c>
      <c r="D140" s="42">
        <v>5</v>
      </c>
      <c r="E140" s="42">
        <v>3</v>
      </c>
      <c r="F140" s="76">
        <v>0.5</v>
      </c>
      <c r="G140" s="240" t="s">
        <v>272</v>
      </c>
      <c r="H140" s="241"/>
      <c r="I140" s="242"/>
      <c r="J140" s="25"/>
      <c r="K140" s="25"/>
      <c r="L140" s="25"/>
      <c r="M140" s="82">
        <v>0</v>
      </c>
      <c r="N140" s="76"/>
    </row>
    <row r="141" spans="2:14" x14ac:dyDescent="0.25">
      <c r="B141" s="42">
        <v>2</v>
      </c>
      <c r="C141" s="42">
        <v>2</v>
      </c>
      <c r="D141" s="42">
        <v>5</v>
      </c>
      <c r="E141" s="42">
        <v>4</v>
      </c>
      <c r="F141" s="76">
        <v>0.1</v>
      </c>
      <c r="G141" s="240" t="s">
        <v>78</v>
      </c>
      <c r="H141" s="241"/>
      <c r="I141" s="242"/>
      <c r="J141" s="25"/>
      <c r="K141" s="25"/>
      <c r="L141" s="25"/>
      <c r="M141" s="82">
        <v>740000</v>
      </c>
      <c r="N141" s="76"/>
    </row>
    <row r="142" spans="2:14" x14ac:dyDescent="0.25">
      <c r="B142" s="42">
        <v>2</v>
      </c>
      <c r="C142" s="42">
        <v>2</v>
      </c>
      <c r="D142" s="42">
        <v>5</v>
      </c>
      <c r="E142" s="42">
        <v>8</v>
      </c>
      <c r="F142" s="76">
        <v>0.1</v>
      </c>
      <c r="G142" s="240" t="s">
        <v>79</v>
      </c>
      <c r="H142" s="241"/>
      <c r="I142" s="242"/>
      <c r="J142" s="25"/>
      <c r="K142" s="25"/>
      <c r="L142" s="25"/>
      <c r="M142" s="82">
        <v>0</v>
      </c>
      <c r="N142" s="76"/>
    </row>
    <row r="143" spans="2:14" x14ac:dyDescent="0.25">
      <c r="B143" s="31">
        <v>2</v>
      </c>
      <c r="C143" s="31">
        <v>2</v>
      </c>
      <c r="D143" s="31">
        <v>5</v>
      </c>
      <c r="E143" s="31">
        <v>9</v>
      </c>
      <c r="F143" s="78"/>
      <c r="G143" s="273" t="s">
        <v>604</v>
      </c>
      <c r="H143" s="274"/>
      <c r="I143" s="275"/>
      <c r="J143" s="32"/>
      <c r="K143" s="153"/>
      <c r="L143" s="32">
        <f>SUM(M144)</f>
        <v>0</v>
      </c>
      <c r="M143" s="82"/>
      <c r="N143" s="76"/>
    </row>
    <row r="144" spans="2:14" x14ac:dyDescent="0.25">
      <c r="B144" s="78">
        <v>2</v>
      </c>
      <c r="C144" s="78">
        <v>2</v>
      </c>
      <c r="D144" s="78">
        <v>5</v>
      </c>
      <c r="E144" s="78">
        <v>9</v>
      </c>
      <c r="F144" s="78">
        <v>0.1</v>
      </c>
      <c r="G144" s="276" t="s">
        <v>605</v>
      </c>
      <c r="H144" s="277"/>
      <c r="I144" s="278"/>
      <c r="J144" s="32"/>
      <c r="K144" s="153"/>
      <c r="L144" s="32"/>
      <c r="M144" s="82">
        <v>0</v>
      </c>
      <c r="N144" s="76"/>
    </row>
    <row r="145" spans="2:14" x14ac:dyDescent="0.25">
      <c r="B145" s="41">
        <v>2</v>
      </c>
      <c r="C145" s="41">
        <v>2</v>
      </c>
      <c r="D145" s="41">
        <v>6</v>
      </c>
      <c r="E145" s="41"/>
      <c r="F145" s="77"/>
      <c r="G145" s="243" t="s">
        <v>80</v>
      </c>
      <c r="H145" s="244"/>
      <c r="I145" s="245"/>
      <c r="J145" s="25"/>
      <c r="K145" s="25">
        <f>L146</f>
        <v>0</v>
      </c>
      <c r="L145" s="25"/>
      <c r="M145" s="82"/>
      <c r="N145" s="76"/>
    </row>
    <row r="146" spans="2:14" x14ac:dyDescent="0.25">
      <c r="B146" s="41">
        <v>2</v>
      </c>
      <c r="C146" s="90">
        <v>2</v>
      </c>
      <c r="D146" s="90">
        <v>6</v>
      </c>
      <c r="E146" s="90">
        <v>1</v>
      </c>
      <c r="F146" s="91"/>
      <c r="G146" s="243" t="s">
        <v>81</v>
      </c>
      <c r="H146" s="244"/>
      <c r="I146" s="245"/>
      <c r="J146" s="25"/>
      <c r="K146" s="25"/>
      <c r="L146" s="25">
        <f>SUM(M147:M151)</f>
        <v>0</v>
      </c>
      <c r="M146" s="82"/>
      <c r="N146" s="183"/>
    </row>
    <row r="147" spans="2:14" x14ac:dyDescent="0.25">
      <c r="B147" s="42">
        <v>2</v>
      </c>
      <c r="C147" s="42">
        <v>2</v>
      </c>
      <c r="D147" s="42">
        <v>6</v>
      </c>
      <c r="E147" s="42">
        <v>1</v>
      </c>
      <c r="F147" s="76">
        <v>0.1</v>
      </c>
      <c r="G147" s="240" t="s">
        <v>82</v>
      </c>
      <c r="H147" s="241"/>
      <c r="I147" s="242"/>
      <c r="J147" s="25"/>
      <c r="K147" s="25"/>
      <c r="L147" s="25"/>
      <c r="M147" s="82">
        <v>0</v>
      </c>
      <c r="N147" s="183"/>
    </row>
    <row r="148" spans="2:14" x14ac:dyDescent="0.25">
      <c r="B148" s="42">
        <v>2</v>
      </c>
      <c r="C148" s="42">
        <v>2</v>
      </c>
      <c r="D148" s="42">
        <v>6</v>
      </c>
      <c r="E148" s="42">
        <v>2</v>
      </c>
      <c r="F148" s="76">
        <v>0.1</v>
      </c>
      <c r="G148" s="240" t="s">
        <v>83</v>
      </c>
      <c r="H148" s="241"/>
      <c r="I148" s="242"/>
      <c r="J148" s="25"/>
      <c r="K148" s="25"/>
      <c r="L148" s="25"/>
      <c r="M148" s="82">
        <v>0</v>
      </c>
      <c r="N148" s="183"/>
    </row>
    <row r="149" spans="2:14" x14ac:dyDescent="0.25">
      <c r="B149" s="42">
        <v>2</v>
      </c>
      <c r="C149" s="42">
        <v>2</v>
      </c>
      <c r="D149" s="42">
        <v>6</v>
      </c>
      <c r="E149" s="42">
        <v>3</v>
      </c>
      <c r="F149" s="76">
        <v>0.1</v>
      </c>
      <c r="G149" s="240" t="s">
        <v>84</v>
      </c>
      <c r="H149" s="241"/>
      <c r="I149" s="242"/>
      <c r="J149" s="25"/>
      <c r="K149" s="25"/>
      <c r="L149" s="25"/>
      <c r="M149" s="82">
        <v>0</v>
      </c>
      <c r="N149" s="183"/>
    </row>
    <row r="150" spans="2:14" x14ac:dyDescent="0.25">
      <c r="B150" s="42">
        <v>2</v>
      </c>
      <c r="C150" s="42">
        <v>2</v>
      </c>
      <c r="D150" s="42">
        <v>6</v>
      </c>
      <c r="E150" s="42">
        <v>4</v>
      </c>
      <c r="F150" s="76">
        <v>0.1</v>
      </c>
      <c r="G150" s="240" t="s">
        <v>85</v>
      </c>
      <c r="H150" s="241"/>
      <c r="I150" s="242"/>
      <c r="J150" s="25"/>
      <c r="K150" s="25"/>
      <c r="L150" s="25"/>
      <c r="M150" s="82">
        <v>0</v>
      </c>
      <c r="N150" s="183"/>
    </row>
    <row r="151" spans="2:14" x14ac:dyDescent="0.25">
      <c r="B151" s="42">
        <v>2</v>
      </c>
      <c r="C151" s="42">
        <v>2</v>
      </c>
      <c r="D151" s="42">
        <v>6</v>
      </c>
      <c r="E151" s="42">
        <v>9</v>
      </c>
      <c r="F151" s="76">
        <v>0.1</v>
      </c>
      <c r="G151" s="240" t="s">
        <v>86</v>
      </c>
      <c r="H151" s="241"/>
      <c r="I151" s="242"/>
      <c r="J151" s="25"/>
      <c r="K151" s="25"/>
      <c r="L151" s="25"/>
      <c r="M151" s="82"/>
      <c r="N151" s="183"/>
    </row>
    <row r="152" spans="2:14" x14ac:dyDescent="0.25">
      <c r="B152" s="41">
        <v>2</v>
      </c>
      <c r="C152" s="41">
        <v>2</v>
      </c>
      <c r="D152" s="41">
        <v>7</v>
      </c>
      <c r="E152" s="41"/>
      <c r="F152" s="77"/>
      <c r="G152" s="243" t="s">
        <v>87</v>
      </c>
      <c r="H152" s="244"/>
      <c r="I152" s="245"/>
      <c r="J152" s="25"/>
      <c r="K152" s="25">
        <f>L153+L162</f>
        <v>386705.17</v>
      </c>
      <c r="L152" s="25"/>
      <c r="M152" s="194"/>
      <c r="N152" s="183"/>
    </row>
    <row r="153" spans="2:14" x14ac:dyDescent="0.25">
      <c r="B153" s="41">
        <v>2</v>
      </c>
      <c r="C153" s="92">
        <v>2</v>
      </c>
      <c r="D153" s="90">
        <v>7</v>
      </c>
      <c r="E153" s="90">
        <v>1</v>
      </c>
      <c r="F153" s="91"/>
      <c r="G153" s="243" t="s">
        <v>88</v>
      </c>
      <c r="H153" s="244"/>
      <c r="I153" s="245"/>
      <c r="J153" s="25"/>
      <c r="K153" s="25"/>
      <c r="L153" s="25">
        <f>SUM(M154:M161)</f>
        <v>0</v>
      </c>
      <c r="M153" s="194"/>
      <c r="N153" s="183"/>
    </row>
    <row r="154" spans="2:14" x14ac:dyDescent="0.25">
      <c r="B154" s="42">
        <v>2</v>
      </c>
      <c r="C154" s="93">
        <v>2</v>
      </c>
      <c r="D154" s="42">
        <v>7</v>
      </c>
      <c r="E154" s="42">
        <v>1</v>
      </c>
      <c r="F154" s="76">
        <v>0.1</v>
      </c>
      <c r="G154" s="240" t="s">
        <v>89</v>
      </c>
      <c r="H154" s="241"/>
      <c r="I154" s="242"/>
      <c r="J154" s="25"/>
      <c r="K154" s="25"/>
      <c r="L154" s="25"/>
      <c r="M154" s="74">
        <v>0</v>
      </c>
      <c r="N154" s="183"/>
    </row>
    <row r="155" spans="2:14" x14ac:dyDescent="0.25">
      <c r="B155" s="94">
        <v>2</v>
      </c>
      <c r="C155" s="95">
        <v>2</v>
      </c>
      <c r="D155" s="94">
        <v>7</v>
      </c>
      <c r="E155" s="94">
        <v>1</v>
      </c>
      <c r="F155" s="83">
        <v>0.2</v>
      </c>
      <c r="G155" s="240" t="s">
        <v>90</v>
      </c>
      <c r="H155" s="241"/>
      <c r="I155" s="242"/>
      <c r="J155" s="26"/>
      <c r="K155" s="26"/>
      <c r="L155" s="25"/>
      <c r="M155" s="82">
        <v>0</v>
      </c>
      <c r="N155" s="183"/>
    </row>
    <row r="156" spans="2:14" x14ac:dyDescent="0.25">
      <c r="B156" s="94">
        <v>2</v>
      </c>
      <c r="C156" s="94">
        <v>2</v>
      </c>
      <c r="D156" s="94">
        <v>7</v>
      </c>
      <c r="E156" s="94">
        <v>1</v>
      </c>
      <c r="F156" s="83">
        <v>0.3</v>
      </c>
      <c r="G156" s="240" t="s">
        <v>91</v>
      </c>
      <c r="H156" s="241"/>
      <c r="I156" s="242"/>
      <c r="J156" s="25"/>
      <c r="K156" s="25"/>
      <c r="L156" s="25"/>
      <c r="M156" s="82">
        <v>0</v>
      </c>
      <c r="N156" s="183"/>
    </row>
    <row r="157" spans="2:14" x14ac:dyDescent="0.25">
      <c r="B157" s="42">
        <v>2</v>
      </c>
      <c r="C157" s="42">
        <v>2</v>
      </c>
      <c r="D157" s="42">
        <v>7</v>
      </c>
      <c r="E157" s="42">
        <v>1</v>
      </c>
      <c r="F157" s="76">
        <v>0.4</v>
      </c>
      <c r="G157" s="240" t="s">
        <v>273</v>
      </c>
      <c r="H157" s="241"/>
      <c r="I157" s="242"/>
      <c r="J157" s="25"/>
      <c r="K157" s="25"/>
      <c r="L157" s="25"/>
      <c r="M157" s="82">
        <v>0</v>
      </c>
      <c r="N157" s="183"/>
    </row>
    <row r="158" spans="2:14" x14ac:dyDescent="0.25">
      <c r="B158" s="42">
        <v>2</v>
      </c>
      <c r="C158" s="42">
        <v>2</v>
      </c>
      <c r="D158" s="42">
        <v>7</v>
      </c>
      <c r="E158" s="42">
        <v>1</v>
      </c>
      <c r="F158" s="76">
        <v>0.5</v>
      </c>
      <c r="G158" s="240" t="s">
        <v>274</v>
      </c>
      <c r="H158" s="241"/>
      <c r="I158" s="242"/>
      <c r="J158" s="25"/>
      <c r="K158" s="25"/>
      <c r="L158" s="25"/>
      <c r="M158" s="82">
        <v>0</v>
      </c>
      <c r="N158" s="183"/>
    </row>
    <row r="159" spans="2:14" x14ac:dyDescent="0.25">
      <c r="B159" s="42">
        <v>2</v>
      </c>
      <c r="C159" s="42">
        <v>2</v>
      </c>
      <c r="D159" s="42">
        <v>7</v>
      </c>
      <c r="E159" s="42">
        <v>1</v>
      </c>
      <c r="F159" s="76">
        <v>0.6</v>
      </c>
      <c r="G159" s="240" t="s">
        <v>92</v>
      </c>
      <c r="H159" s="241"/>
      <c r="I159" s="242"/>
      <c r="J159" s="25"/>
      <c r="K159" s="25"/>
      <c r="L159" s="25"/>
      <c r="M159" s="82">
        <v>0</v>
      </c>
      <c r="N159" s="183"/>
    </row>
    <row r="160" spans="2:14" x14ac:dyDescent="0.25">
      <c r="B160" s="42">
        <v>2</v>
      </c>
      <c r="C160" s="42">
        <v>2</v>
      </c>
      <c r="D160" s="42">
        <v>7</v>
      </c>
      <c r="E160" s="42">
        <v>1</v>
      </c>
      <c r="F160" s="76">
        <v>0.7</v>
      </c>
      <c r="G160" s="240" t="s">
        <v>93</v>
      </c>
      <c r="H160" s="241"/>
      <c r="I160" s="242"/>
      <c r="J160" s="25"/>
      <c r="K160" s="25"/>
      <c r="L160" s="25"/>
      <c r="M160" s="82">
        <v>0</v>
      </c>
      <c r="N160" s="183"/>
    </row>
    <row r="161" spans="2:14" x14ac:dyDescent="0.25">
      <c r="B161" s="42">
        <v>2</v>
      </c>
      <c r="C161" s="42">
        <v>2</v>
      </c>
      <c r="D161" s="42">
        <v>7</v>
      </c>
      <c r="E161" s="42">
        <v>1</v>
      </c>
      <c r="F161" s="76">
        <v>99</v>
      </c>
      <c r="G161" s="240" t="s">
        <v>607</v>
      </c>
      <c r="H161" s="241"/>
      <c r="I161" s="242"/>
      <c r="J161" s="25"/>
      <c r="K161" s="25"/>
      <c r="L161" s="25"/>
      <c r="M161" s="82">
        <v>0</v>
      </c>
      <c r="N161" s="183"/>
    </row>
    <row r="162" spans="2:14" x14ac:dyDescent="0.25">
      <c r="B162" s="41">
        <v>2</v>
      </c>
      <c r="C162" s="41">
        <v>2</v>
      </c>
      <c r="D162" s="41">
        <v>7</v>
      </c>
      <c r="E162" s="41">
        <v>2</v>
      </c>
      <c r="F162" s="77"/>
      <c r="G162" s="255" t="s">
        <v>94</v>
      </c>
      <c r="H162" s="256"/>
      <c r="I162" s="257"/>
      <c r="J162" s="25"/>
      <c r="K162" s="25"/>
      <c r="L162" s="25">
        <f>SUM(M163:M172)</f>
        <v>386705.17</v>
      </c>
      <c r="M162" s="194"/>
      <c r="N162" s="183"/>
    </row>
    <row r="163" spans="2:14" x14ac:dyDescent="0.25">
      <c r="B163" s="42">
        <v>2</v>
      </c>
      <c r="C163" s="42">
        <v>2</v>
      </c>
      <c r="D163" s="42">
        <v>7</v>
      </c>
      <c r="E163" s="42">
        <v>2</v>
      </c>
      <c r="F163" s="76">
        <v>0.1</v>
      </c>
      <c r="G163" s="240" t="s">
        <v>95</v>
      </c>
      <c r="H163" s="241"/>
      <c r="I163" s="242"/>
      <c r="J163" s="25"/>
      <c r="K163" s="25"/>
      <c r="L163" s="25"/>
      <c r="M163" s="82">
        <v>0</v>
      </c>
      <c r="N163" s="183"/>
    </row>
    <row r="164" spans="2:14" x14ac:dyDescent="0.25">
      <c r="B164" s="42">
        <v>2</v>
      </c>
      <c r="C164" s="42">
        <v>2</v>
      </c>
      <c r="D164" s="42">
        <v>7</v>
      </c>
      <c r="E164" s="42">
        <v>2</v>
      </c>
      <c r="F164" s="76">
        <v>0.2</v>
      </c>
      <c r="G164" s="240" t="s">
        <v>96</v>
      </c>
      <c r="H164" s="241"/>
      <c r="I164" s="242"/>
      <c r="J164" s="25"/>
      <c r="K164" s="25"/>
      <c r="L164" s="25"/>
      <c r="M164" s="74">
        <v>0</v>
      </c>
      <c r="N164" s="183"/>
    </row>
    <row r="165" spans="2:14" x14ac:dyDescent="0.25">
      <c r="B165" s="42">
        <v>2</v>
      </c>
      <c r="C165" s="42">
        <v>2</v>
      </c>
      <c r="D165" s="42">
        <v>7</v>
      </c>
      <c r="E165" s="42">
        <v>2</v>
      </c>
      <c r="F165" s="76">
        <v>0.3</v>
      </c>
      <c r="G165" s="240" t="s">
        <v>97</v>
      </c>
      <c r="H165" s="241"/>
      <c r="I165" s="242"/>
      <c r="J165" s="25"/>
      <c r="K165" s="25"/>
      <c r="L165" s="25"/>
      <c r="M165" s="74">
        <v>0</v>
      </c>
      <c r="N165" s="183"/>
    </row>
    <row r="166" spans="2:14" x14ac:dyDescent="0.25">
      <c r="B166" s="42">
        <v>2</v>
      </c>
      <c r="C166" s="42">
        <v>2</v>
      </c>
      <c r="D166" s="42">
        <v>7</v>
      </c>
      <c r="E166" s="42">
        <v>2</v>
      </c>
      <c r="F166" s="76">
        <v>0.4</v>
      </c>
      <c r="G166" s="240" t="s">
        <v>98</v>
      </c>
      <c r="H166" s="241"/>
      <c r="I166" s="242"/>
      <c r="J166" s="25"/>
      <c r="K166" s="25"/>
      <c r="L166" s="25"/>
      <c r="M166" s="74">
        <v>0</v>
      </c>
      <c r="N166" s="183"/>
    </row>
    <row r="167" spans="2:14" x14ac:dyDescent="0.25">
      <c r="B167" s="42">
        <v>2</v>
      </c>
      <c r="C167" s="42">
        <v>2</v>
      </c>
      <c r="D167" s="42">
        <v>7</v>
      </c>
      <c r="E167" s="42">
        <v>2</v>
      </c>
      <c r="F167" s="76">
        <v>0.5</v>
      </c>
      <c r="G167" s="240" t="s">
        <v>99</v>
      </c>
      <c r="H167" s="241"/>
      <c r="I167" s="242"/>
      <c r="J167" s="25"/>
      <c r="K167" s="25"/>
      <c r="L167" s="25"/>
      <c r="M167" s="74">
        <v>0</v>
      </c>
      <c r="N167" s="183"/>
    </row>
    <row r="168" spans="2:14" x14ac:dyDescent="0.25">
      <c r="B168" s="42">
        <v>2</v>
      </c>
      <c r="C168" s="42">
        <v>2</v>
      </c>
      <c r="D168" s="42">
        <v>7</v>
      </c>
      <c r="E168" s="42">
        <v>2</v>
      </c>
      <c r="F168" s="76">
        <v>0.6</v>
      </c>
      <c r="G168" s="240" t="s">
        <v>100</v>
      </c>
      <c r="H168" s="241"/>
      <c r="I168" s="242"/>
      <c r="J168" s="25"/>
      <c r="K168" s="25"/>
      <c r="L168" s="74"/>
      <c r="M168" s="74">
        <v>262676.17</v>
      </c>
      <c r="N168" s="183"/>
    </row>
    <row r="169" spans="2:14" x14ac:dyDescent="0.25">
      <c r="B169" s="42">
        <v>2</v>
      </c>
      <c r="C169" s="42">
        <v>2</v>
      </c>
      <c r="D169" s="42">
        <v>7</v>
      </c>
      <c r="E169" s="42">
        <v>2</v>
      </c>
      <c r="F169" s="76">
        <v>0.7</v>
      </c>
      <c r="G169" s="240" t="s">
        <v>275</v>
      </c>
      <c r="H169" s="241"/>
      <c r="I169" s="242"/>
      <c r="J169" s="25"/>
      <c r="K169" s="25"/>
      <c r="L169" s="74"/>
      <c r="M169" s="74">
        <v>29629</v>
      </c>
      <c r="N169" s="183"/>
    </row>
    <row r="170" spans="2:14" x14ac:dyDescent="0.25">
      <c r="B170" s="42">
        <v>2</v>
      </c>
      <c r="C170" s="42">
        <v>2</v>
      </c>
      <c r="D170" s="42">
        <v>7</v>
      </c>
      <c r="E170" s="42">
        <v>2</v>
      </c>
      <c r="F170" s="76">
        <v>0.8</v>
      </c>
      <c r="G170" s="240" t="s">
        <v>276</v>
      </c>
      <c r="H170" s="241"/>
      <c r="I170" s="242"/>
      <c r="J170" s="25"/>
      <c r="K170" s="25"/>
      <c r="L170" s="25"/>
      <c r="M170" s="74">
        <v>94400</v>
      </c>
      <c r="N170" s="183"/>
    </row>
    <row r="171" spans="2:14" x14ac:dyDescent="0.25">
      <c r="B171" s="42">
        <v>2</v>
      </c>
      <c r="C171" s="42">
        <v>2</v>
      </c>
      <c r="D171" s="42">
        <v>7</v>
      </c>
      <c r="E171" s="42">
        <v>2</v>
      </c>
      <c r="F171" s="76">
        <v>99</v>
      </c>
      <c r="G171" s="240" t="s">
        <v>608</v>
      </c>
      <c r="H171" s="241"/>
      <c r="I171" s="242"/>
      <c r="J171" s="25"/>
      <c r="K171" s="25"/>
      <c r="L171" s="25"/>
      <c r="M171" s="74">
        <v>0</v>
      </c>
      <c r="N171" s="183"/>
    </row>
    <row r="172" spans="2:14" x14ac:dyDescent="0.25">
      <c r="B172" s="42">
        <v>2</v>
      </c>
      <c r="C172" s="42">
        <v>2</v>
      </c>
      <c r="D172" s="42">
        <v>7</v>
      </c>
      <c r="E172" s="42">
        <v>3</v>
      </c>
      <c r="F172" s="76">
        <v>0.1</v>
      </c>
      <c r="G172" s="240" t="s">
        <v>609</v>
      </c>
      <c r="H172" s="241"/>
      <c r="I172" s="242"/>
      <c r="J172" s="25"/>
      <c r="K172" s="25"/>
      <c r="L172" s="25"/>
      <c r="M172" s="82">
        <v>0</v>
      </c>
      <c r="N172" s="183"/>
    </row>
    <row r="173" spans="2:14" x14ac:dyDescent="0.25">
      <c r="B173" s="41">
        <v>2</v>
      </c>
      <c r="C173" s="41">
        <v>2</v>
      </c>
      <c r="D173" s="41">
        <v>8</v>
      </c>
      <c r="E173" s="41"/>
      <c r="F173" s="77"/>
      <c r="G173" s="243" t="s">
        <v>101</v>
      </c>
      <c r="H173" s="244"/>
      <c r="I173" s="245"/>
      <c r="J173" s="25"/>
      <c r="K173" s="25">
        <f>L173+L178+L182+L187+L194</f>
        <v>81415.8</v>
      </c>
      <c r="L173" s="25">
        <f>SUM(M174:M177)</f>
        <v>6735.8</v>
      </c>
      <c r="M173" s="194"/>
      <c r="N173" s="183"/>
    </row>
    <row r="174" spans="2:14" x14ac:dyDescent="0.25">
      <c r="B174" s="42">
        <v>2</v>
      </c>
      <c r="C174" s="42">
        <v>2</v>
      </c>
      <c r="D174" s="42">
        <v>8</v>
      </c>
      <c r="E174" s="42">
        <v>1</v>
      </c>
      <c r="F174" s="76">
        <v>0.1</v>
      </c>
      <c r="G174" s="240" t="s">
        <v>102</v>
      </c>
      <c r="H174" s="241"/>
      <c r="I174" s="242"/>
      <c r="J174" s="25"/>
      <c r="K174" s="25"/>
      <c r="L174" s="25"/>
      <c r="M174" s="82">
        <v>0</v>
      </c>
      <c r="N174" s="183"/>
    </row>
    <row r="175" spans="2:14" x14ac:dyDescent="0.25">
      <c r="B175" s="42">
        <v>2</v>
      </c>
      <c r="C175" s="42">
        <v>2</v>
      </c>
      <c r="D175" s="42">
        <v>8</v>
      </c>
      <c r="E175" s="42">
        <v>2</v>
      </c>
      <c r="F175" s="76">
        <v>0.1</v>
      </c>
      <c r="G175" s="240" t="s">
        <v>103</v>
      </c>
      <c r="H175" s="241"/>
      <c r="I175" s="242"/>
      <c r="J175" s="25"/>
      <c r="K175" s="25"/>
      <c r="L175" s="25"/>
      <c r="M175" s="220">
        <v>6735.8</v>
      </c>
      <c r="N175" s="183"/>
    </row>
    <row r="176" spans="2:14" x14ac:dyDescent="0.25">
      <c r="B176" s="42">
        <v>2</v>
      </c>
      <c r="C176" s="42">
        <v>2</v>
      </c>
      <c r="D176" s="42">
        <v>8</v>
      </c>
      <c r="E176" s="42">
        <v>3</v>
      </c>
      <c r="F176" s="76">
        <v>0.1</v>
      </c>
      <c r="G176" s="240" t="s">
        <v>104</v>
      </c>
      <c r="H176" s="241"/>
      <c r="I176" s="242"/>
      <c r="J176" s="25"/>
      <c r="K176" s="25"/>
      <c r="L176" s="25"/>
      <c r="M176" s="82">
        <v>0</v>
      </c>
      <c r="N176" s="183"/>
    </row>
    <row r="177" spans="2:14" x14ac:dyDescent="0.25">
      <c r="B177" s="42">
        <v>2</v>
      </c>
      <c r="C177" s="42">
        <v>2</v>
      </c>
      <c r="D177" s="42">
        <v>8</v>
      </c>
      <c r="E177" s="42">
        <v>4</v>
      </c>
      <c r="F177" s="76">
        <v>0.1</v>
      </c>
      <c r="G177" s="240" t="s">
        <v>105</v>
      </c>
      <c r="H177" s="241"/>
      <c r="I177" s="242"/>
      <c r="J177" s="25"/>
      <c r="K177" s="25"/>
      <c r="L177" s="25"/>
      <c r="M177" s="82">
        <v>0</v>
      </c>
      <c r="N177" s="183"/>
    </row>
    <row r="178" spans="2:14" x14ac:dyDescent="0.25">
      <c r="B178" s="41">
        <v>2</v>
      </c>
      <c r="C178" s="41">
        <v>2</v>
      </c>
      <c r="D178" s="41">
        <v>8</v>
      </c>
      <c r="E178" s="41">
        <v>5</v>
      </c>
      <c r="F178" s="77"/>
      <c r="G178" s="243" t="s">
        <v>277</v>
      </c>
      <c r="H178" s="244"/>
      <c r="I178" s="245"/>
      <c r="J178" s="25"/>
      <c r="K178" s="25"/>
      <c r="L178" s="25">
        <f>SUM(M179:M181)</f>
        <v>29680</v>
      </c>
      <c r="M178" s="194"/>
      <c r="N178" s="183"/>
    </row>
    <row r="179" spans="2:14" x14ac:dyDescent="0.25">
      <c r="B179" s="42">
        <v>2</v>
      </c>
      <c r="C179" s="42">
        <v>2</v>
      </c>
      <c r="D179" s="42">
        <v>8</v>
      </c>
      <c r="E179" s="42">
        <v>5</v>
      </c>
      <c r="F179" s="76">
        <v>0.1</v>
      </c>
      <c r="G179" s="240" t="s">
        <v>278</v>
      </c>
      <c r="H179" s="241"/>
      <c r="I179" s="242"/>
      <c r="J179" s="27"/>
      <c r="K179" s="27"/>
      <c r="L179" s="27"/>
      <c r="M179" s="74">
        <v>29680</v>
      </c>
      <c r="N179" s="183"/>
    </row>
    <row r="180" spans="2:14" x14ac:dyDescent="0.25">
      <c r="B180" s="42">
        <v>2</v>
      </c>
      <c r="C180" s="42">
        <v>2</v>
      </c>
      <c r="D180" s="42">
        <v>8</v>
      </c>
      <c r="E180" s="42">
        <v>5</v>
      </c>
      <c r="F180" s="76">
        <v>0.2</v>
      </c>
      <c r="G180" s="240" t="s">
        <v>279</v>
      </c>
      <c r="H180" s="241"/>
      <c r="I180" s="242"/>
      <c r="J180" s="25"/>
      <c r="K180" s="25"/>
      <c r="L180" s="25"/>
      <c r="M180" s="82">
        <v>0</v>
      </c>
      <c r="N180" s="183"/>
    </row>
    <row r="181" spans="2:14" x14ac:dyDescent="0.25">
      <c r="B181" s="42">
        <v>2</v>
      </c>
      <c r="C181" s="42">
        <v>2</v>
      </c>
      <c r="D181" s="42">
        <v>8</v>
      </c>
      <c r="E181" s="42">
        <v>5</v>
      </c>
      <c r="F181" s="76">
        <v>0.3</v>
      </c>
      <c r="G181" s="240" t="s">
        <v>106</v>
      </c>
      <c r="H181" s="241"/>
      <c r="I181" s="242"/>
      <c r="J181" s="25"/>
      <c r="K181" s="25"/>
      <c r="L181" s="25"/>
      <c r="M181" s="82">
        <v>0</v>
      </c>
      <c r="N181" s="183"/>
    </row>
    <row r="182" spans="2:14" x14ac:dyDescent="0.25">
      <c r="B182" s="41">
        <v>2</v>
      </c>
      <c r="C182" s="41">
        <v>2</v>
      </c>
      <c r="D182" s="41">
        <v>8</v>
      </c>
      <c r="E182" s="41">
        <v>6</v>
      </c>
      <c r="F182" s="77"/>
      <c r="G182" s="243" t="s">
        <v>280</v>
      </c>
      <c r="H182" s="244"/>
      <c r="I182" s="245"/>
      <c r="J182" s="25"/>
      <c r="K182" s="25"/>
      <c r="L182" s="25">
        <f>SUM(M183:M186)</f>
        <v>0</v>
      </c>
      <c r="M182" s="194"/>
      <c r="N182" s="183"/>
    </row>
    <row r="183" spans="2:14" x14ac:dyDescent="0.25">
      <c r="B183" s="42">
        <v>2</v>
      </c>
      <c r="C183" s="42">
        <v>2</v>
      </c>
      <c r="D183" s="42">
        <v>8</v>
      </c>
      <c r="E183" s="42">
        <v>6</v>
      </c>
      <c r="F183" s="76">
        <v>0.1</v>
      </c>
      <c r="G183" s="240" t="s">
        <v>281</v>
      </c>
      <c r="H183" s="241"/>
      <c r="I183" s="242"/>
      <c r="J183" s="25"/>
      <c r="K183" s="25"/>
      <c r="L183" s="25"/>
      <c r="M183" s="82">
        <v>0</v>
      </c>
      <c r="N183" s="183"/>
    </row>
    <row r="184" spans="2:14" x14ac:dyDescent="0.25">
      <c r="B184" s="42">
        <v>2</v>
      </c>
      <c r="C184" s="42">
        <v>2</v>
      </c>
      <c r="D184" s="42">
        <v>8</v>
      </c>
      <c r="E184" s="42">
        <v>6</v>
      </c>
      <c r="F184" s="76">
        <v>0.2</v>
      </c>
      <c r="G184" s="240" t="s">
        <v>282</v>
      </c>
      <c r="H184" s="241"/>
      <c r="I184" s="242"/>
      <c r="J184" s="25"/>
      <c r="K184" s="25"/>
      <c r="L184" s="25"/>
      <c r="M184" s="82">
        <v>0</v>
      </c>
      <c r="N184" s="183"/>
    </row>
    <row r="185" spans="2:14" x14ac:dyDescent="0.25">
      <c r="B185" s="42">
        <v>2</v>
      </c>
      <c r="C185" s="42">
        <v>2</v>
      </c>
      <c r="D185" s="42">
        <v>8</v>
      </c>
      <c r="E185" s="42">
        <v>6</v>
      </c>
      <c r="F185" s="76">
        <v>0.3</v>
      </c>
      <c r="G185" s="240" t="s">
        <v>283</v>
      </c>
      <c r="H185" s="241"/>
      <c r="I185" s="242"/>
      <c r="J185" s="25"/>
      <c r="K185" s="25"/>
      <c r="L185" s="25"/>
      <c r="M185" s="82">
        <v>0</v>
      </c>
      <c r="N185" s="183"/>
    </row>
    <row r="186" spans="2:14" x14ac:dyDescent="0.25">
      <c r="B186" s="43">
        <v>2</v>
      </c>
      <c r="C186" s="43">
        <v>2</v>
      </c>
      <c r="D186" s="43">
        <v>8</v>
      </c>
      <c r="E186" s="43">
        <v>6</v>
      </c>
      <c r="F186" s="33">
        <v>0.4</v>
      </c>
      <c r="G186" s="246" t="s">
        <v>284</v>
      </c>
      <c r="H186" s="247"/>
      <c r="I186" s="248"/>
      <c r="J186" s="25"/>
      <c r="K186" s="25"/>
      <c r="L186" s="25"/>
      <c r="M186" s="82">
        <v>0</v>
      </c>
      <c r="N186" s="183"/>
    </row>
    <row r="187" spans="2:14" x14ac:dyDescent="0.25">
      <c r="B187" s="41">
        <v>2</v>
      </c>
      <c r="C187" s="41">
        <v>2</v>
      </c>
      <c r="D187" s="41">
        <v>8</v>
      </c>
      <c r="E187" s="41">
        <v>7</v>
      </c>
      <c r="F187" s="77"/>
      <c r="G187" s="243" t="s">
        <v>285</v>
      </c>
      <c r="H187" s="244"/>
      <c r="I187" s="245"/>
      <c r="J187" s="25"/>
      <c r="K187" s="25"/>
      <c r="L187" s="25">
        <f>SUM(M188:M197)</f>
        <v>45000</v>
      </c>
      <c r="M187" s="194"/>
      <c r="N187" s="183"/>
    </row>
    <row r="188" spans="2:14" x14ac:dyDescent="0.25">
      <c r="B188" s="42">
        <v>2</v>
      </c>
      <c r="C188" s="42">
        <v>2</v>
      </c>
      <c r="D188" s="42">
        <v>8</v>
      </c>
      <c r="E188" s="42">
        <v>7</v>
      </c>
      <c r="F188" s="76">
        <v>0.1</v>
      </c>
      <c r="G188" s="240" t="s">
        <v>107</v>
      </c>
      <c r="H188" s="241"/>
      <c r="I188" s="242"/>
      <c r="J188" s="25"/>
      <c r="K188" s="25"/>
      <c r="L188" s="25"/>
      <c r="M188" s="82">
        <v>0</v>
      </c>
      <c r="N188" s="183"/>
    </row>
    <row r="189" spans="2:14" x14ac:dyDescent="0.25">
      <c r="B189" s="42">
        <v>2</v>
      </c>
      <c r="C189" s="42">
        <v>2</v>
      </c>
      <c r="D189" s="42">
        <v>8</v>
      </c>
      <c r="E189" s="42">
        <v>7</v>
      </c>
      <c r="F189" s="76">
        <v>0.2</v>
      </c>
      <c r="G189" s="240" t="s">
        <v>108</v>
      </c>
      <c r="H189" s="241"/>
      <c r="I189" s="242"/>
      <c r="J189" s="25"/>
      <c r="K189" s="25"/>
      <c r="L189" s="25"/>
      <c r="M189" s="82">
        <v>45000</v>
      </c>
      <c r="N189" s="183"/>
    </row>
    <row r="190" spans="2:14" x14ac:dyDescent="0.25">
      <c r="B190" s="42">
        <v>2</v>
      </c>
      <c r="C190" s="42">
        <v>2</v>
      </c>
      <c r="D190" s="42">
        <v>8</v>
      </c>
      <c r="E190" s="42">
        <v>7</v>
      </c>
      <c r="F190" s="76">
        <v>0.3</v>
      </c>
      <c r="G190" s="240" t="s">
        <v>109</v>
      </c>
      <c r="H190" s="241"/>
      <c r="I190" s="242"/>
      <c r="J190" s="25"/>
      <c r="K190" s="25"/>
      <c r="L190" s="25"/>
      <c r="M190" s="82">
        <v>0</v>
      </c>
      <c r="N190" s="183"/>
    </row>
    <row r="191" spans="2:14" x14ac:dyDescent="0.25">
      <c r="B191" s="42">
        <v>2</v>
      </c>
      <c r="C191" s="42">
        <v>2</v>
      </c>
      <c r="D191" s="42">
        <v>8</v>
      </c>
      <c r="E191" s="42">
        <v>7</v>
      </c>
      <c r="F191" s="76">
        <v>0.4</v>
      </c>
      <c r="G191" s="240" t="s">
        <v>110</v>
      </c>
      <c r="H191" s="241"/>
      <c r="I191" s="242"/>
      <c r="J191" s="25"/>
      <c r="K191" s="25"/>
      <c r="L191" s="25"/>
      <c r="M191" s="82">
        <v>0</v>
      </c>
      <c r="N191" s="183"/>
    </row>
    <row r="192" spans="2:14" x14ac:dyDescent="0.25">
      <c r="B192" s="42">
        <v>2</v>
      </c>
      <c r="C192" s="42">
        <v>2</v>
      </c>
      <c r="D192" s="42">
        <v>8</v>
      </c>
      <c r="E192" s="42">
        <v>7</v>
      </c>
      <c r="F192" s="76">
        <v>0.5</v>
      </c>
      <c r="G192" s="240" t="s">
        <v>111</v>
      </c>
      <c r="H192" s="241"/>
      <c r="I192" s="242"/>
      <c r="J192" s="25"/>
      <c r="K192" s="25"/>
      <c r="L192" s="25"/>
      <c r="M192" s="82">
        <v>0</v>
      </c>
      <c r="N192" s="183"/>
    </row>
    <row r="193" spans="2:14" x14ac:dyDescent="0.25">
      <c r="B193" s="42">
        <v>2</v>
      </c>
      <c r="C193" s="42">
        <v>2</v>
      </c>
      <c r="D193" s="42">
        <v>8</v>
      </c>
      <c r="E193" s="42">
        <v>7</v>
      </c>
      <c r="F193" s="76">
        <v>0.6</v>
      </c>
      <c r="G193" s="240" t="s">
        <v>112</v>
      </c>
      <c r="H193" s="241"/>
      <c r="I193" s="242"/>
      <c r="J193" s="25"/>
      <c r="K193" s="25"/>
      <c r="L193" s="25"/>
      <c r="M193" s="82">
        <v>0</v>
      </c>
      <c r="N193" s="183"/>
    </row>
    <row r="194" spans="2:14" x14ac:dyDescent="0.25">
      <c r="B194" s="42">
        <v>2</v>
      </c>
      <c r="C194" s="42">
        <v>2</v>
      </c>
      <c r="D194" s="42">
        <v>8</v>
      </c>
      <c r="E194" s="42">
        <v>8</v>
      </c>
      <c r="F194" s="76">
        <v>0.1</v>
      </c>
      <c r="G194" s="270" t="s">
        <v>113</v>
      </c>
      <c r="H194" s="271"/>
      <c r="I194" s="272"/>
      <c r="J194" s="25"/>
      <c r="K194" s="25"/>
      <c r="L194" s="25">
        <f>SUM(M197:M197)</f>
        <v>0</v>
      </c>
      <c r="M194" s="182">
        <v>0</v>
      </c>
      <c r="N194" s="183"/>
    </row>
    <row r="195" spans="2:14" x14ac:dyDescent="0.25">
      <c r="B195" s="42">
        <v>2</v>
      </c>
      <c r="C195" s="42">
        <v>2</v>
      </c>
      <c r="D195" s="42">
        <v>8</v>
      </c>
      <c r="E195" s="42">
        <v>8</v>
      </c>
      <c r="F195" s="76">
        <v>0.2</v>
      </c>
      <c r="G195" s="240" t="s">
        <v>114</v>
      </c>
      <c r="H195" s="241"/>
      <c r="I195" s="242"/>
      <c r="J195" s="25"/>
      <c r="K195" s="25"/>
      <c r="L195" s="25"/>
      <c r="M195" s="74">
        <v>0</v>
      </c>
      <c r="N195" s="183"/>
    </row>
    <row r="196" spans="2:14" x14ac:dyDescent="0.25">
      <c r="B196" s="42">
        <v>2</v>
      </c>
      <c r="C196" s="42">
        <v>2</v>
      </c>
      <c r="D196" s="42">
        <v>8</v>
      </c>
      <c r="E196" s="42">
        <v>8</v>
      </c>
      <c r="F196" s="76">
        <v>0.3</v>
      </c>
      <c r="G196" s="240" t="s">
        <v>610</v>
      </c>
      <c r="H196" s="241"/>
      <c r="I196" s="242"/>
      <c r="J196" s="25"/>
      <c r="K196" s="25"/>
      <c r="L196" s="25"/>
      <c r="M196" s="74">
        <v>0</v>
      </c>
      <c r="N196" s="183"/>
    </row>
    <row r="197" spans="2:14" x14ac:dyDescent="0.25">
      <c r="B197" s="42">
        <v>2</v>
      </c>
      <c r="C197" s="42">
        <v>2</v>
      </c>
      <c r="D197" s="42">
        <v>8</v>
      </c>
      <c r="E197" s="42">
        <v>9</v>
      </c>
      <c r="F197" s="76">
        <v>0.4</v>
      </c>
      <c r="G197" s="240" t="s">
        <v>286</v>
      </c>
      <c r="H197" s="241"/>
      <c r="I197" s="242"/>
      <c r="J197" s="25"/>
      <c r="K197" s="25"/>
      <c r="L197" s="25"/>
      <c r="M197" s="193"/>
      <c r="N197" s="183"/>
    </row>
    <row r="198" spans="2:14" x14ac:dyDescent="0.25">
      <c r="B198" s="41">
        <v>2</v>
      </c>
      <c r="C198" s="41">
        <v>2</v>
      </c>
      <c r="D198" s="41">
        <v>9</v>
      </c>
      <c r="E198" s="41"/>
      <c r="F198" s="77"/>
      <c r="G198" s="243" t="s">
        <v>287</v>
      </c>
      <c r="H198" s="244"/>
      <c r="I198" s="245"/>
      <c r="J198" s="25"/>
      <c r="K198" s="25">
        <f>L199+L201</f>
        <v>0</v>
      </c>
      <c r="L198" s="25"/>
      <c r="M198" s="221"/>
      <c r="N198" s="183"/>
    </row>
    <row r="199" spans="2:14" x14ac:dyDescent="0.25">
      <c r="B199" s="41">
        <v>2</v>
      </c>
      <c r="C199" s="41">
        <v>2</v>
      </c>
      <c r="D199" s="41">
        <v>9</v>
      </c>
      <c r="E199" s="41">
        <v>1</v>
      </c>
      <c r="F199" s="77"/>
      <c r="G199" s="243" t="s">
        <v>288</v>
      </c>
      <c r="H199" s="244"/>
      <c r="I199" s="245"/>
      <c r="J199" s="25"/>
      <c r="K199" s="25"/>
      <c r="L199" s="25">
        <f>M200</f>
        <v>0</v>
      </c>
      <c r="M199" s="222"/>
      <c r="N199" s="183"/>
    </row>
    <row r="200" spans="2:14" x14ac:dyDescent="0.25">
      <c r="B200" s="42">
        <v>2</v>
      </c>
      <c r="C200" s="42">
        <v>2</v>
      </c>
      <c r="D200" s="42">
        <v>9</v>
      </c>
      <c r="E200" s="42">
        <v>1</v>
      </c>
      <c r="F200" s="76">
        <v>0.1</v>
      </c>
      <c r="G200" s="240" t="s">
        <v>288</v>
      </c>
      <c r="H200" s="241"/>
      <c r="I200" s="242"/>
      <c r="J200" s="25"/>
      <c r="K200" s="25"/>
      <c r="L200" s="25"/>
      <c r="M200" s="193"/>
      <c r="N200" s="184"/>
    </row>
    <row r="201" spans="2:14" x14ac:dyDescent="0.25">
      <c r="B201" s="41">
        <v>2</v>
      </c>
      <c r="C201" s="41">
        <v>2</v>
      </c>
      <c r="D201" s="41">
        <v>9</v>
      </c>
      <c r="E201" s="41">
        <v>2</v>
      </c>
      <c r="F201" s="77"/>
      <c r="G201" s="243" t="s">
        <v>217</v>
      </c>
      <c r="H201" s="244"/>
      <c r="I201" s="245"/>
      <c r="J201" s="25"/>
      <c r="K201" s="25"/>
      <c r="L201" s="25">
        <f>SUM(M202:M204)</f>
        <v>0</v>
      </c>
      <c r="M201" s="193"/>
      <c r="N201" s="183"/>
    </row>
    <row r="202" spans="2:14" x14ac:dyDescent="0.25">
      <c r="B202" s="42">
        <v>2</v>
      </c>
      <c r="C202" s="42">
        <v>2</v>
      </c>
      <c r="D202" s="42">
        <v>9</v>
      </c>
      <c r="E202" s="42">
        <v>2</v>
      </c>
      <c r="F202" s="76">
        <v>0.1</v>
      </c>
      <c r="G202" s="240" t="s">
        <v>218</v>
      </c>
      <c r="H202" s="241"/>
      <c r="I202" s="242"/>
      <c r="J202" s="25"/>
      <c r="K202" s="25"/>
      <c r="L202" s="25"/>
      <c r="M202" s="74">
        <v>0</v>
      </c>
      <c r="N202" s="183"/>
    </row>
    <row r="203" spans="2:14" x14ac:dyDescent="0.25">
      <c r="B203" s="42">
        <v>2</v>
      </c>
      <c r="C203" s="42">
        <v>2</v>
      </c>
      <c r="D203" s="42">
        <v>9</v>
      </c>
      <c r="E203" s="42">
        <v>2</v>
      </c>
      <c r="F203" s="76">
        <v>0.2</v>
      </c>
      <c r="G203" s="240" t="s">
        <v>219</v>
      </c>
      <c r="H203" s="241"/>
      <c r="I203" s="242"/>
      <c r="J203" s="25"/>
      <c r="K203" s="25"/>
      <c r="L203" s="25"/>
      <c r="M203" s="193"/>
      <c r="N203" s="183"/>
    </row>
    <row r="204" spans="2:14" x14ac:dyDescent="0.25">
      <c r="B204" s="42">
        <v>2</v>
      </c>
      <c r="C204" s="42">
        <v>2</v>
      </c>
      <c r="D204" s="42">
        <v>9</v>
      </c>
      <c r="E204" s="42">
        <v>2</v>
      </c>
      <c r="F204" s="76">
        <v>0.3</v>
      </c>
      <c r="G204" s="240" t="s">
        <v>611</v>
      </c>
      <c r="H204" s="241"/>
      <c r="I204" s="242"/>
      <c r="J204" s="25"/>
      <c r="K204" s="25"/>
      <c r="L204" s="25"/>
      <c r="M204" s="74">
        <v>0</v>
      </c>
      <c r="N204" s="183"/>
    </row>
    <row r="205" spans="2:14" x14ac:dyDescent="0.25">
      <c r="B205" s="40">
        <v>2</v>
      </c>
      <c r="C205" s="40">
        <v>3</v>
      </c>
      <c r="D205" s="40"/>
      <c r="E205" s="40"/>
      <c r="F205" s="79"/>
      <c r="G205" s="261" t="s">
        <v>289</v>
      </c>
      <c r="H205" s="262"/>
      <c r="I205" s="263"/>
      <c r="J205" s="26">
        <f>K206+K215+K221+K229+K233+K240+K267+K285</f>
        <v>13204197.52</v>
      </c>
      <c r="K205" s="25"/>
      <c r="L205" s="25"/>
      <c r="M205" s="193"/>
      <c r="N205" s="183"/>
    </row>
    <row r="206" spans="2:14" x14ac:dyDescent="0.25">
      <c r="B206" s="41">
        <v>2</v>
      </c>
      <c r="C206" s="41">
        <v>3</v>
      </c>
      <c r="D206" s="41">
        <v>1</v>
      </c>
      <c r="E206" s="41"/>
      <c r="F206" s="77"/>
      <c r="G206" s="243" t="s">
        <v>290</v>
      </c>
      <c r="H206" s="244"/>
      <c r="I206" s="245"/>
      <c r="J206" s="25"/>
      <c r="K206" s="25">
        <f>L207</f>
        <v>1407229.01</v>
      </c>
      <c r="L206" s="25"/>
      <c r="M206" s="193"/>
      <c r="N206" s="183"/>
    </row>
    <row r="207" spans="2:14" x14ac:dyDescent="0.25">
      <c r="B207" s="41">
        <v>2</v>
      </c>
      <c r="C207" s="41">
        <v>3</v>
      </c>
      <c r="D207" s="41">
        <v>1</v>
      </c>
      <c r="E207" s="41">
        <v>1</v>
      </c>
      <c r="F207" s="77"/>
      <c r="G207" s="243" t="s">
        <v>115</v>
      </c>
      <c r="H207" s="244"/>
      <c r="I207" s="245"/>
      <c r="J207" s="25"/>
      <c r="K207" s="25"/>
      <c r="L207" s="25">
        <f>SUM(M208:M214)</f>
        <v>1407229.01</v>
      </c>
      <c r="M207" s="193"/>
      <c r="N207" s="183"/>
    </row>
    <row r="208" spans="2:14" x14ac:dyDescent="0.25">
      <c r="B208" s="42">
        <v>2</v>
      </c>
      <c r="C208" s="42">
        <v>3</v>
      </c>
      <c r="D208" s="42">
        <v>1</v>
      </c>
      <c r="E208" s="42">
        <v>1</v>
      </c>
      <c r="F208" s="76">
        <v>0.1</v>
      </c>
      <c r="G208" s="240" t="s">
        <v>115</v>
      </c>
      <c r="H208" s="241"/>
      <c r="I208" s="242"/>
      <c r="J208" s="25"/>
      <c r="K208" s="25"/>
      <c r="L208" s="25"/>
      <c r="M208" s="74">
        <v>1407229.01</v>
      </c>
      <c r="N208" s="183"/>
    </row>
    <row r="209" spans="2:14" x14ac:dyDescent="0.25">
      <c r="B209" s="42">
        <v>2</v>
      </c>
      <c r="C209" s="42">
        <v>3</v>
      </c>
      <c r="D209" s="42">
        <v>1</v>
      </c>
      <c r="E209" s="42">
        <v>1</v>
      </c>
      <c r="F209" s="76">
        <v>0.2</v>
      </c>
      <c r="G209" s="240" t="s">
        <v>220</v>
      </c>
      <c r="H209" s="241"/>
      <c r="I209" s="242"/>
      <c r="J209" s="25"/>
      <c r="K209" s="25"/>
      <c r="L209" s="25"/>
      <c r="M209" s="74">
        <v>0</v>
      </c>
      <c r="N209" s="183"/>
    </row>
    <row r="210" spans="2:14" x14ac:dyDescent="0.25">
      <c r="B210" s="42">
        <v>2</v>
      </c>
      <c r="C210" s="42">
        <v>3</v>
      </c>
      <c r="D210" s="42">
        <v>1</v>
      </c>
      <c r="E210" s="42">
        <v>2</v>
      </c>
      <c r="F210" s="76">
        <v>0.1</v>
      </c>
      <c r="G210" s="240" t="s">
        <v>116</v>
      </c>
      <c r="H210" s="241"/>
      <c r="I210" s="242"/>
      <c r="J210" s="25"/>
      <c r="K210" s="25"/>
      <c r="L210" s="25"/>
      <c r="M210" s="74">
        <v>0</v>
      </c>
      <c r="N210" s="183"/>
    </row>
    <row r="211" spans="2:14" x14ac:dyDescent="0.25">
      <c r="B211" s="42">
        <v>2</v>
      </c>
      <c r="C211" s="42">
        <v>3</v>
      </c>
      <c r="D211" s="42">
        <v>1</v>
      </c>
      <c r="E211" s="42">
        <v>3</v>
      </c>
      <c r="F211" s="76">
        <v>0.1</v>
      </c>
      <c r="G211" s="240" t="s">
        <v>117</v>
      </c>
      <c r="H211" s="241"/>
      <c r="I211" s="242"/>
      <c r="J211" s="25"/>
      <c r="K211" s="25"/>
      <c r="L211" s="25"/>
      <c r="M211" s="74">
        <v>0</v>
      </c>
      <c r="N211" s="183"/>
    </row>
    <row r="212" spans="2:14" x14ac:dyDescent="0.25">
      <c r="B212" s="42">
        <v>2</v>
      </c>
      <c r="C212" s="42">
        <v>3</v>
      </c>
      <c r="D212" s="42">
        <v>1</v>
      </c>
      <c r="E212" s="42">
        <v>3</v>
      </c>
      <c r="F212" s="76">
        <v>0.2</v>
      </c>
      <c r="G212" s="240" t="s">
        <v>118</v>
      </c>
      <c r="H212" s="241"/>
      <c r="I212" s="242"/>
      <c r="J212" s="25"/>
      <c r="K212" s="25"/>
      <c r="L212" s="25"/>
      <c r="M212" s="74">
        <v>0</v>
      </c>
      <c r="N212" s="183"/>
    </row>
    <row r="213" spans="2:14" x14ac:dyDescent="0.25">
      <c r="B213" s="42">
        <v>2</v>
      </c>
      <c r="C213" s="42">
        <v>3</v>
      </c>
      <c r="D213" s="42">
        <v>1</v>
      </c>
      <c r="E213" s="42">
        <v>3</v>
      </c>
      <c r="F213" s="76">
        <v>0.3</v>
      </c>
      <c r="G213" s="240" t="s">
        <v>119</v>
      </c>
      <c r="H213" s="241"/>
      <c r="I213" s="242"/>
      <c r="J213" s="25"/>
      <c r="K213" s="25"/>
      <c r="L213" s="25"/>
      <c r="M213" s="74">
        <v>0</v>
      </c>
      <c r="N213" s="183"/>
    </row>
    <row r="214" spans="2:14" x14ac:dyDescent="0.25">
      <c r="B214" s="42">
        <v>2</v>
      </c>
      <c r="C214" s="42">
        <v>3</v>
      </c>
      <c r="D214" s="42">
        <v>1</v>
      </c>
      <c r="E214" s="42">
        <v>4</v>
      </c>
      <c r="F214" s="76">
        <v>0.1</v>
      </c>
      <c r="G214" s="240" t="s">
        <v>120</v>
      </c>
      <c r="H214" s="241"/>
      <c r="I214" s="242"/>
      <c r="J214" s="25"/>
      <c r="K214" s="25"/>
      <c r="L214" s="25"/>
      <c r="M214" s="74">
        <v>0</v>
      </c>
      <c r="N214" s="183"/>
    </row>
    <row r="215" spans="2:14" x14ac:dyDescent="0.25">
      <c r="B215" s="41">
        <v>2</v>
      </c>
      <c r="C215" s="41">
        <v>3</v>
      </c>
      <c r="D215" s="41">
        <v>2</v>
      </c>
      <c r="E215" s="41"/>
      <c r="F215" s="77"/>
      <c r="G215" s="243" t="s">
        <v>121</v>
      </c>
      <c r="H215" s="244"/>
      <c r="I215" s="245"/>
      <c r="J215" s="25"/>
      <c r="K215" s="25">
        <f>L216</f>
        <v>164400</v>
      </c>
      <c r="L215" s="25"/>
      <c r="M215" s="193"/>
      <c r="N215" s="183"/>
    </row>
    <row r="216" spans="2:14" x14ac:dyDescent="0.25">
      <c r="B216" s="41">
        <v>2</v>
      </c>
      <c r="C216" s="41">
        <v>3</v>
      </c>
      <c r="D216" s="41">
        <v>2</v>
      </c>
      <c r="E216" s="41">
        <v>1</v>
      </c>
      <c r="F216" s="77"/>
      <c r="G216" s="243" t="s">
        <v>122</v>
      </c>
      <c r="H216" s="244"/>
      <c r="I216" s="245"/>
      <c r="J216" s="25"/>
      <c r="K216" s="25"/>
      <c r="L216" s="25">
        <f>SUM(M217:M220)</f>
        <v>164400</v>
      </c>
      <c r="M216" s="193"/>
      <c r="N216" s="183"/>
    </row>
    <row r="217" spans="2:14" x14ac:dyDescent="0.25">
      <c r="B217" s="42">
        <v>2</v>
      </c>
      <c r="C217" s="42">
        <v>3</v>
      </c>
      <c r="D217" s="42">
        <v>2</v>
      </c>
      <c r="E217" s="42">
        <v>1</v>
      </c>
      <c r="F217" s="76">
        <v>0.1</v>
      </c>
      <c r="G217" s="240" t="s">
        <v>122</v>
      </c>
      <c r="H217" s="241"/>
      <c r="I217" s="242"/>
      <c r="J217" s="25"/>
      <c r="K217" s="25"/>
      <c r="L217" s="25"/>
      <c r="M217" s="74">
        <v>0</v>
      </c>
      <c r="N217" s="183"/>
    </row>
    <row r="218" spans="2:14" x14ac:dyDescent="0.25">
      <c r="B218" s="42">
        <v>2</v>
      </c>
      <c r="C218" s="42">
        <v>3</v>
      </c>
      <c r="D218" s="42">
        <v>2</v>
      </c>
      <c r="E218" s="42">
        <v>2</v>
      </c>
      <c r="F218" s="76">
        <v>0.1</v>
      </c>
      <c r="G218" s="240" t="s">
        <v>123</v>
      </c>
      <c r="H218" s="241"/>
      <c r="I218" s="242"/>
      <c r="J218" s="25"/>
      <c r="K218" s="25"/>
      <c r="L218" s="25"/>
      <c r="M218" s="74">
        <v>0</v>
      </c>
      <c r="N218" s="183"/>
    </row>
    <row r="219" spans="2:14" x14ac:dyDescent="0.25">
      <c r="B219" s="42">
        <v>2</v>
      </c>
      <c r="C219" s="42">
        <v>3</v>
      </c>
      <c r="D219" s="42">
        <v>2</v>
      </c>
      <c r="E219" s="42">
        <v>3</v>
      </c>
      <c r="F219" s="76">
        <v>0.1</v>
      </c>
      <c r="G219" s="240" t="s">
        <v>291</v>
      </c>
      <c r="H219" s="241"/>
      <c r="I219" s="242"/>
      <c r="J219" s="25"/>
      <c r="K219" s="25"/>
      <c r="L219" s="25"/>
      <c r="M219" s="74">
        <v>164400</v>
      </c>
      <c r="N219" s="183"/>
    </row>
    <row r="220" spans="2:14" x14ac:dyDescent="0.25">
      <c r="B220" s="42">
        <v>2</v>
      </c>
      <c r="C220" s="42">
        <v>3</v>
      </c>
      <c r="D220" s="42">
        <v>2</v>
      </c>
      <c r="E220" s="42">
        <v>4</v>
      </c>
      <c r="F220" s="76">
        <v>0.1</v>
      </c>
      <c r="G220" s="240" t="s">
        <v>124</v>
      </c>
      <c r="H220" s="241"/>
      <c r="I220" s="242"/>
      <c r="J220" s="25"/>
      <c r="K220" s="25"/>
      <c r="L220" s="25"/>
      <c r="M220" s="193"/>
      <c r="N220" s="183"/>
    </row>
    <row r="221" spans="2:14" x14ac:dyDescent="0.25">
      <c r="B221" s="41">
        <v>2</v>
      </c>
      <c r="C221" s="41">
        <v>3</v>
      </c>
      <c r="D221" s="41">
        <v>3</v>
      </c>
      <c r="E221" s="41"/>
      <c r="F221" s="77"/>
      <c r="G221" s="255" t="s">
        <v>125</v>
      </c>
      <c r="H221" s="256"/>
      <c r="I221" s="257"/>
      <c r="J221" s="25"/>
      <c r="K221" s="25">
        <f>L222</f>
        <v>204978</v>
      </c>
      <c r="L221" s="25"/>
      <c r="M221" s="193"/>
      <c r="N221" s="183"/>
    </row>
    <row r="222" spans="2:14" x14ac:dyDescent="0.25">
      <c r="B222" s="41">
        <v>2</v>
      </c>
      <c r="C222" s="41">
        <v>3</v>
      </c>
      <c r="D222" s="41">
        <v>3</v>
      </c>
      <c r="E222" s="41">
        <v>1</v>
      </c>
      <c r="F222" s="77"/>
      <c r="G222" s="243" t="s">
        <v>126</v>
      </c>
      <c r="H222" s="244"/>
      <c r="I222" s="245"/>
      <c r="J222" s="25"/>
      <c r="K222" s="25"/>
      <c r="L222" s="25">
        <f>SUM(M223:M228)</f>
        <v>204978</v>
      </c>
      <c r="M222" s="193"/>
      <c r="N222" s="183"/>
    </row>
    <row r="223" spans="2:14" x14ac:dyDescent="0.25">
      <c r="B223" s="42">
        <v>2</v>
      </c>
      <c r="C223" s="42">
        <v>3</v>
      </c>
      <c r="D223" s="42">
        <v>3</v>
      </c>
      <c r="E223" s="42">
        <v>1</v>
      </c>
      <c r="F223" s="76">
        <v>0.1</v>
      </c>
      <c r="G223" s="240" t="s">
        <v>127</v>
      </c>
      <c r="H223" s="241"/>
      <c r="I223" s="242"/>
      <c r="J223" s="25"/>
      <c r="K223" s="25"/>
      <c r="L223" s="25"/>
      <c r="M223" s="74">
        <v>0</v>
      </c>
      <c r="N223" s="183"/>
    </row>
    <row r="224" spans="2:14" x14ac:dyDescent="0.25">
      <c r="B224" s="42">
        <v>2</v>
      </c>
      <c r="C224" s="42">
        <v>3</v>
      </c>
      <c r="D224" s="42">
        <v>3</v>
      </c>
      <c r="E224" s="42">
        <v>2</v>
      </c>
      <c r="F224" s="76">
        <v>0.1</v>
      </c>
      <c r="G224" s="240" t="s">
        <v>128</v>
      </c>
      <c r="H224" s="241"/>
      <c r="I224" s="242"/>
      <c r="J224" s="25"/>
      <c r="K224" s="25"/>
      <c r="L224" s="25"/>
      <c r="M224" s="74">
        <v>204978</v>
      </c>
      <c r="N224" s="183"/>
    </row>
    <row r="225" spans="2:14" x14ac:dyDescent="0.25">
      <c r="B225" s="42">
        <v>2</v>
      </c>
      <c r="C225" s="42">
        <v>3</v>
      </c>
      <c r="D225" s="42">
        <v>3</v>
      </c>
      <c r="E225" s="42">
        <v>3</v>
      </c>
      <c r="F225" s="76">
        <v>0.1</v>
      </c>
      <c r="G225" s="240" t="s">
        <v>129</v>
      </c>
      <c r="H225" s="241"/>
      <c r="I225" s="242"/>
      <c r="J225" s="25"/>
      <c r="K225" s="25"/>
      <c r="L225" s="25"/>
      <c r="M225" s="74">
        <v>0</v>
      </c>
      <c r="N225" s="183"/>
    </row>
    <row r="226" spans="2:14" x14ac:dyDescent="0.25">
      <c r="B226" s="42">
        <v>2</v>
      </c>
      <c r="C226" s="42">
        <v>3</v>
      </c>
      <c r="D226" s="42">
        <v>3</v>
      </c>
      <c r="E226" s="42">
        <v>4</v>
      </c>
      <c r="F226" s="76">
        <v>0.1</v>
      </c>
      <c r="G226" s="240" t="s">
        <v>130</v>
      </c>
      <c r="H226" s="241"/>
      <c r="I226" s="242"/>
      <c r="J226" s="25"/>
      <c r="K226" s="25"/>
      <c r="L226" s="25"/>
      <c r="M226" s="74">
        <v>0</v>
      </c>
      <c r="N226" s="183"/>
    </row>
    <row r="227" spans="2:14" x14ac:dyDescent="0.25">
      <c r="B227" s="42">
        <v>2</v>
      </c>
      <c r="C227" s="42">
        <v>3</v>
      </c>
      <c r="D227" s="42">
        <v>3</v>
      </c>
      <c r="E227" s="42">
        <v>5</v>
      </c>
      <c r="F227" s="76">
        <v>0.1</v>
      </c>
      <c r="G227" s="240" t="s">
        <v>131</v>
      </c>
      <c r="H227" s="241"/>
      <c r="I227" s="242"/>
      <c r="J227" s="25"/>
      <c r="K227" s="25"/>
      <c r="L227" s="25"/>
      <c r="M227" s="74">
        <v>0</v>
      </c>
      <c r="N227" s="183"/>
    </row>
    <row r="228" spans="2:14" x14ac:dyDescent="0.25">
      <c r="B228" s="42">
        <v>2</v>
      </c>
      <c r="C228" s="42">
        <v>3</v>
      </c>
      <c r="D228" s="42">
        <v>3</v>
      </c>
      <c r="E228" s="42">
        <v>6</v>
      </c>
      <c r="F228" s="76">
        <v>0.1</v>
      </c>
      <c r="G228" s="240" t="s">
        <v>132</v>
      </c>
      <c r="H228" s="241"/>
      <c r="I228" s="242"/>
      <c r="J228" s="25"/>
      <c r="K228" s="25"/>
      <c r="L228" s="25"/>
      <c r="M228" s="74">
        <v>0</v>
      </c>
      <c r="N228" s="183"/>
    </row>
    <row r="229" spans="2:14" x14ac:dyDescent="0.25">
      <c r="B229" s="41">
        <v>2</v>
      </c>
      <c r="C229" s="41">
        <v>3</v>
      </c>
      <c r="D229" s="41">
        <v>4</v>
      </c>
      <c r="E229" s="41"/>
      <c r="F229" s="76"/>
      <c r="G229" s="255" t="s">
        <v>133</v>
      </c>
      <c r="H229" s="256"/>
      <c r="I229" s="257"/>
      <c r="J229" s="25"/>
      <c r="K229" s="25">
        <f>L230</f>
        <v>3470408.12</v>
      </c>
      <c r="L229" s="25"/>
      <c r="M229" s="193"/>
      <c r="N229" s="183"/>
    </row>
    <row r="230" spans="2:14" x14ac:dyDescent="0.25">
      <c r="B230" s="41">
        <v>2</v>
      </c>
      <c r="C230" s="41">
        <v>3</v>
      </c>
      <c r="D230" s="41">
        <v>4</v>
      </c>
      <c r="E230" s="41">
        <v>1</v>
      </c>
      <c r="F230" s="77"/>
      <c r="G230" s="243" t="s">
        <v>134</v>
      </c>
      <c r="H230" s="244"/>
      <c r="I230" s="245"/>
      <c r="J230" s="25"/>
      <c r="K230" s="25"/>
      <c r="L230" s="25">
        <f>SUM(M231:M232)</f>
        <v>3470408.12</v>
      </c>
      <c r="M230" s="193"/>
      <c r="N230" s="183"/>
    </row>
    <row r="231" spans="2:14" x14ac:dyDescent="0.25">
      <c r="B231" s="42">
        <v>2</v>
      </c>
      <c r="C231" s="42">
        <v>3</v>
      </c>
      <c r="D231" s="42">
        <v>4</v>
      </c>
      <c r="E231" s="42">
        <v>1</v>
      </c>
      <c r="F231" s="76">
        <v>0.1</v>
      </c>
      <c r="G231" s="240" t="s">
        <v>134</v>
      </c>
      <c r="H231" s="241"/>
      <c r="I231" s="242"/>
      <c r="J231" s="25"/>
      <c r="K231" s="25"/>
      <c r="L231" s="25"/>
      <c r="M231" s="74">
        <v>3470408.12</v>
      </c>
      <c r="N231" s="183"/>
    </row>
    <row r="232" spans="2:14" x14ac:dyDescent="0.25">
      <c r="B232" s="42">
        <v>2</v>
      </c>
      <c r="C232" s="42">
        <v>3</v>
      </c>
      <c r="D232" s="42">
        <v>4</v>
      </c>
      <c r="E232" s="42">
        <v>2</v>
      </c>
      <c r="F232" s="76">
        <v>0.1</v>
      </c>
      <c r="G232" s="240" t="s">
        <v>135</v>
      </c>
      <c r="H232" s="241"/>
      <c r="I232" s="242"/>
      <c r="J232" s="25"/>
      <c r="K232" s="25"/>
      <c r="L232" s="25"/>
      <c r="M232" s="74">
        <v>0</v>
      </c>
      <c r="N232" s="183"/>
    </row>
    <row r="233" spans="2:14" x14ac:dyDescent="0.25">
      <c r="B233" s="41">
        <v>2</v>
      </c>
      <c r="C233" s="41">
        <v>3</v>
      </c>
      <c r="D233" s="41">
        <v>5</v>
      </c>
      <c r="E233" s="41"/>
      <c r="F233" s="76"/>
      <c r="G233" s="255" t="s">
        <v>292</v>
      </c>
      <c r="H233" s="256"/>
      <c r="I233" s="257"/>
      <c r="J233" s="25"/>
      <c r="K233" s="25">
        <f>L234</f>
        <v>44899</v>
      </c>
      <c r="L233" s="25"/>
      <c r="M233" s="193"/>
      <c r="N233" s="183"/>
    </row>
    <row r="234" spans="2:14" x14ac:dyDescent="0.25">
      <c r="B234" s="41">
        <v>2</v>
      </c>
      <c r="C234" s="41">
        <v>3</v>
      </c>
      <c r="D234" s="41">
        <v>5</v>
      </c>
      <c r="E234" s="41">
        <v>1</v>
      </c>
      <c r="F234" s="77"/>
      <c r="G234" s="243" t="s">
        <v>136</v>
      </c>
      <c r="H234" s="244"/>
      <c r="I234" s="245"/>
      <c r="J234" s="25"/>
      <c r="K234" s="25"/>
      <c r="L234" s="25">
        <f>SUM(M235:M239)</f>
        <v>44899</v>
      </c>
      <c r="M234" s="193"/>
      <c r="N234" s="183"/>
    </row>
    <row r="235" spans="2:14" x14ac:dyDescent="0.25">
      <c r="B235" s="42">
        <v>2</v>
      </c>
      <c r="C235" s="42">
        <v>3</v>
      </c>
      <c r="D235" s="42">
        <v>5</v>
      </c>
      <c r="E235" s="42">
        <v>1</v>
      </c>
      <c r="F235" s="76">
        <v>0.1</v>
      </c>
      <c r="G235" s="240" t="s">
        <v>136</v>
      </c>
      <c r="H235" s="241"/>
      <c r="I235" s="242"/>
      <c r="J235" s="25"/>
      <c r="K235" s="25"/>
      <c r="L235" s="25"/>
      <c r="M235" s="74">
        <v>0</v>
      </c>
      <c r="N235" s="183"/>
    </row>
    <row r="236" spans="2:14" x14ac:dyDescent="0.25">
      <c r="B236" s="42">
        <v>2</v>
      </c>
      <c r="C236" s="42">
        <v>3</v>
      </c>
      <c r="D236" s="42">
        <v>5</v>
      </c>
      <c r="E236" s="42">
        <v>2</v>
      </c>
      <c r="F236" s="76">
        <v>0.1</v>
      </c>
      <c r="G236" s="240" t="s">
        <v>137</v>
      </c>
      <c r="H236" s="241"/>
      <c r="I236" s="242"/>
      <c r="J236" s="25"/>
      <c r="K236" s="25"/>
      <c r="L236" s="25"/>
      <c r="M236" s="74">
        <v>0</v>
      </c>
      <c r="N236" s="183"/>
    </row>
    <row r="237" spans="2:14" x14ac:dyDescent="0.25">
      <c r="B237" s="42">
        <v>2</v>
      </c>
      <c r="C237" s="42">
        <v>3</v>
      </c>
      <c r="D237" s="42">
        <v>5</v>
      </c>
      <c r="E237" s="42">
        <v>3</v>
      </c>
      <c r="F237" s="76">
        <v>0.1</v>
      </c>
      <c r="G237" s="240" t="s">
        <v>138</v>
      </c>
      <c r="H237" s="241"/>
      <c r="I237" s="242"/>
      <c r="J237" s="25"/>
      <c r="K237" s="25"/>
      <c r="L237" s="25"/>
      <c r="M237" s="74">
        <v>0</v>
      </c>
      <c r="N237" s="183"/>
    </row>
    <row r="238" spans="2:14" x14ac:dyDescent="0.25">
      <c r="B238" s="42">
        <v>2</v>
      </c>
      <c r="C238" s="42">
        <v>3</v>
      </c>
      <c r="D238" s="42">
        <v>5</v>
      </c>
      <c r="E238" s="42">
        <v>4</v>
      </c>
      <c r="F238" s="76">
        <v>0.1</v>
      </c>
      <c r="G238" s="240" t="s">
        <v>139</v>
      </c>
      <c r="H238" s="241"/>
      <c r="I238" s="242"/>
      <c r="J238" s="25"/>
      <c r="K238" s="25"/>
      <c r="L238" s="25"/>
      <c r="M238" s="74">
        <v>0</v>
      </c>
      <c r="N238" s="183"/>
    </row>
    <row r="239" spans="2:14" x14ac:dyDescent="0.25">
      <c r="B239" s="42">
        <v>2</v>
      </c>
      <c r="C239" s="42">
        <v>3</v>
      </c>
      <c r="D239" s="42">
        <v>5</v>
      </c>
      <c r="E239" s="42">
        <v>5</v>
      </c>
      <c r="F239" s="76">
        <v>0.1</v>
      </c>
      <c r="G239" s="240" t="s">
        <v>140</v>
      </c>
      <c r="H239" s="241"/>
      <c r="I239" s="242"/>
      <c r="J239" s="25"/>
      <c r="K239" s="25"/>
      <c r="L239" s="25"/>
      <c r="M239" s="74">
        <v>44899</v>
      </c>
      <c r="N239" s="183"/>
    </row>
    <row r="240" spans="2:14" x14ac:dyDescent="0.25">
      <c r="B240" s="41">
        <v>2</v>
      </c>
      <c r="C240" s="41">
        <v>3</v>
      </c>
      <c r="D240" s="41">
        <v>6</v>
      </c>
      <c r="E240" s="41"/>
      <c r="F240" s="77"/>
      <c r="G240" s="243" t="s">
        <v>293</v>
      </c>
      <c r="H240" s="244"/>
      <c r="I240" s="245"/>
      <c r="J240" s="25"/>
      <c r="K240" s="25">
        <f>L241+L247+L251+L258</f>
        <v>0</v>
      </c>
      <c r="L240" s="25"/>
      <c r="M240" s="193"/>
      <c r="N240" s="183"/>
    </row>
    <row r="241" spans="2:14" x14ac:dyDescent="0.25">
      <c r="B241" s="41">
        <v>2</v>
      </c>
      <c r="C241" s="41">
        <v>3</v>
      </c>
      <c r="D241" s="41">
        <v>6</v>
      </c>
      <c r="E241" s="41">
        <v>1</v>
      </c>
      <c r="F241" s="77"/>
      <c r="G241" s="243" t="s">
        <v>141</v>
      </c>
      <c r="H241" s="244"/>
      <c r="I241" s="245"/>
      <c r="J241" s="25"/>
      <c r="K241" s="25"/>
      <c r="L241" s="25">
        <f>SUM(M242:M246)</f>
        <v>0</v>
      </c>
      <c r="M241" s="193"/>
      <c r="N241" s="183"/>
    </row>
    <row r="242" spans="2:14" x14ac:dyDescent="0.25">
      <c r="B242" s="42">
        <v>2</v>
      </c>
      <c r="C242" s="42">
        <v>3</v>
      </c>
      <c r="D242" s="42">
        <v>6</v>
      </c>
      <c r="E242" s="42">
        <v>1</v>
      </c>
      <c r="F242" s="76">
        <v>0.1</v>
      </c>
      <c r="G242" s="240" t="s">
        <v>142</v>
      </c>
      <c r="H242" s="241"/>
      <c r="I242" s="242"/>
      <c r="J242" s="25"/>
      <c r="K242" s="25"/>
      <c r="L242" s="25"/>
      <c r="M242" s="74">
        <v>0</v>
      </c>
      <c r="N242" s="183"/>
    </row>
    <row r="243" spans="2:14" x14ac:dyDescent="0.25">
      <c r="B243" s="42">
        <v>2</v>
      </c>
      <c r="C243" s="42">
        <v>3</v>
      </c>
      <c r="D243" s="42">
        <v>6</v>
      </c>
      <c r="E243" s="42">
        <v>1</v>
      </c>
      <c r="F243" s="76">
        <v>0.2</v>
      </c>
      <c r="G243" s="240" t="s">
        <v>143</v>
      </c>
      <c r="H243" s="241"/>
      <c r="I243" s="242"/>
      <c r="J243" s="25"/>
      <c r="K243" s="25"/>
      <c r="L243" s="25"/>
      <c r="M243" s="74">
        <v>0</v>
      </c>
      <c r="N243" s="183"/>
    </row>
    <row r="244" spans="2:14" x14ac:dyDescent="0.25">
      <c r="B244" s="42">
        <v>2</v>
      </c>
      <c r="C244" s="42">
        <v>3</v>
      </c>
      <c r="D244" s="42">
        <v>6</v>
      </c>
      <c r="E244" s="42">
        <v>1</v>
      </c>
      <c r="F244" s="76">
        <v>0.3</v>
      </c>
      <c r="G244" s="240" t="s">
        <v>144</v>
      </c>
      <c r="H244" s="241"/>
      <c r="I244" s="242"/>
      <c r="J244" s="25"/>
      <c r="K244" s="25"/>
      <c r="L244" s="25"/>
      <c r="M244" s="74">
        <v>0</v>
      </c>
      <c r="N244" s="183"/>
    </row>
    <row r="245" spans="2:14" x14ac:dyDescent="0.25">
      <c r="B245" s="42">
        <v>2</v>
      </c>
      <c r="C245" s="42">
        <v>3</v>
      </c>
      <c r="D245" s="42">
        <v>6</v>
      </c>
      <c r="E245" s="42">
        <v>1</v>
      </c>
      <c r="F245" s="76">
        <v>0.4</v>
      </c>
      <c r="G245" s="240" t="s">
        <v>145</v>
      </c>
      <c r="H245" s="241"/>
      <c r="I245" s="242"/>
      <c r="J245" s="25"/>
      <c r="K245" s="25"/>
      <c r="L245" s="25"/>
      <c r="M245" s="74">
        <v>0</v>
      </c>
      <c r="N245" s="183"/>
    </row>
    <row r="246" spans="2:14" x14ac:dyDescent="0.25">
      <c r="B246" s="42">
        <v>2</v>
      </c>
      <c r="C246" s="42">
        <v>3</v>
      </c>
      <c r="D246" s="42">
        <v>6</v>
      </c>
      <c r="E246" s="42">
        <v>1</v>
      </c>
      <c r="F246" s="76">
        <v>0.5</v>
      </c>
      <c r="G246" s="240" t="s">
        <v>146</v>
      </c>
      <c r="H246" s="241"/>
      <c r="I246" s="242"/>
      <c r="J246" s="25"/>
      <c r="K246" s="25"/>
      <c r="L246" s="25"/>
      <c r="M246" s="74">
        <v>0</v>
      </c>
      <c r="N246" s="183"/>
    </row>
    <row r="247" spans="2:14" x14ac:dyDescent="0.25">
      <c r="B247" s="41">
        <v>2</v>
      </c>
      <c r="C247" s="41">
        <v>3</v>
      </c>
      <c r="D247" s="41">
        <v>6</v>
      </c>
      <c r="E247" s="41">
        <v>2</v>
      </c>
      <c r="F247" s="76"/>
      <c r="G247" s="240" t="s">
        <v>147</v>
      </c>
      <c r="H247" s="241"/>
      <c r="I247" s="242"/>
      <c r="J247" s="25"/>
      <c r="K247" s="25"/>
      <c r="L247" s="25">
        <f>SUM(M248:M257)</f>
        <v>0</v>
      </c>
      <c r="M247" s="193"/>
      <c r="N247" s="183"/>
    </row>
    <row r="248" spans="2:14" x14ac:dyDescent="0.25">
      <c r="B248" s="42">
        <v>2</v>
      </c>
      <c r="C248" s="42">
        <v>3</v>
      </c>
      <c r="D248" s="42">
        <v>6</v>
      </c>
      <c r="E248" s="42">
        <v>2</v>
      </c>
      <c r="F248" s="76">
        <v>0.1</v>
      </c>
      <c r="G248" s="240" t="s">
        <v>148</v>
      </c>
      <c r="H248" s="241"/>
      <c r="I248" s="242"/>
      <c r="J248" s="25"/>
      <c r="K248" s="25"/>
      <c r="L248" s="25"/>
      <c r="M248" s="74">
        <v>0</v>
      </c>
      <c r="N248" s="183"/>
    </row>
    <row r="249" spans="2:14" x14ac:dyDescent="0.25">
      <c r="B249" s="42">
        <v>2</v>
      </c>
      <c r="C249" s="42">
        <v>3</v>
      </c>
      <c r="D249" s="42">
        <v>6</v>
      </c>
      <c r="E249" s="42">
        <v>2</v>
      </c>
      <c r="F249" s="76">
        <v>0.2</v>
      </c>
      <c r="G249" s="240" t="s">
        <v>149</v>
      </c>
      <c r="H249" s="241"/>
      <c r="I249" s="242"/>
      <c r="J249" s="25"/>
      <c r="K249" s="25"/>
      <c r="L249" s="25"/>
      <c r="M249" s="74">
        <v>0</v>
      </c>
      <c r="N249" s="183"/>
    </row>
    <row r="250" spans="2:14" x14ac:dyDescent="0.25">
      <c r="B250" s="42">
        <v>2</v>
      </c>
      <c r="C250" s="42">
        <v>3</v>
      </c>
      <c r="D250" s="42">
        <v>6</v>
      </c>
      <c r="E250" s="42">
        <v>2</v>
      </c>
      <c r="F250" s="76">
        <v>0.3</v>
      </c>
      <c r="G250" s="243" t="s">
        <v>150</v>
      </c>
      <c r="H250" s="244"/>
      <c r="I250" s="245"/>
      <c r="J250" s="25"/>
      <c r="K250" s="25"/>
      <c r="L250" s="25"/>
      <c r="M250" s="74">
        <v>0</v>
      </c>
      <c r="N250" s="183"/>
    </row>
    <row r="251" spans="2:14" x14ac:dyDescent="0.25">
      <c r="B251" s="41">
        <v>2</v>
      </c>
      <c r="C251" s="41">
        <v>3</v>
      </c>
      <c r="D251" s="41">
        <v>6</v>
      </c>
      <c r="E251" s="41">
        <v>3</v>
      </c>
      <c r="F251" s="76"/>
      <c r="G251" s="240" t="s">
        <v>151</v>
      </c>
      <c r="H251" s="241"/>
      <c r="I251" s="242"/>
      <c r="J251" s="25"/>
      <c r="K251" s="25"/>
      <c r="L251" s="25">
        <v>0</v>
      </c>
      <c r="M251" s="193"/>
      <c r="N251" s="183"/>
    </row>
    <row r="252" spans="2:14" x14ac:dyDescent="0.25">
      <c r="B252" s="42">
        <v>2</v>
      </c>
      <c r="C252" s="42">
        <v>3</v>
      </c>
      <c r="D252" s="42">
        <v>6</v>
      </c>
      <c r="E252" s="42">
        <v>3</v>
      </c>
      <c r="F252" s="96">
        <v>0.1</v>
      </c>
      <c r="G252" s="240" t="s">
        <v>152</v>
      </c>
      <c r="H252" s="241"/>
      <c r="I252" s="242"/>
      <c r="J252" s="25"/>
      <c r="K252" s="25"/>
      <c r="L252" s="25"/>
      <c r="M252" s="193"/>
      <c r="N252" s="183"/>
    </row>
    <row r="253" spans="2:14" x14ac:dyDescent="0.25">
      <c r="B253" s="42">
        <v>2</v>
      </c>
      <c r="C253" s="42">
        <v>3</v>
      </c>
      <c r="D253" s="42">
        <v>6</v>
      </c>
      <c r="E253" s="42">
        <v>3</v>
      </c>
      <c r="F253" s="96">
        <v>0.2</v>
      </c>
      <c r="G253" s="240" t="s">
        <v>153</v>
      </c>
      <c r="H253" s="241"/>
      <c r="I253" s="242"/>
      <c r="J253" s="25"/>
      <c r="K253" s="25"/>
      <c r="L253" s="25"/>
      <c r="M253" s="193"/>
      <c r="N253" s="183"/>
    </row>
    <row r="254" spans="2:14" x14ac:dyDescent="0.25">
      <c r="B254" s="42">
        <v>2</v>
      </c>
      <c r="C254" s="42">
        <v>3</v>
      </c>
      <c r="D254" s="42">
        <v>6</v>
      </c>
      <c r="E254" s="42">
        <v>3</v>
      </c>
      <c r="F254" s="96">
        <v>0.3</v>
      </c>
      <c r="G254" s="240" t="s">
        <v>154</v>
      </c>
      <c r="H254" s="241"/>
      <c r="I254" s="242"/>
      <c r="J254" s="25"/>
      <c r="K254" s="25"/>
      <c r="L254" s="25"/>
      <c r="M254" s="193"/>
      <c r="N254" s="183"/>
    </row>
    <row r="255" spans="2:14" x14ac:dyDescent="0.25">
      <c r="B255" s="42">
        <v>2</v>
      </c>
      <c r="C255" s="42">
        <v>3</v>
      </c>
      <c r="D255" s="42">
        <v>6</v>
      </c>
      <c r="E255" s="42">
        <v>3</v>
      </c>
      <c r="F255" s="76">
        <v>0.4</v>
      </c>
      <c r="G255" s="240" t="s">
        <v>155</v>
      </c>
      <c r="H255" s="241"/>
      <c r="I255" s="242"/>
      <c r="J255" s="25"/>
      <c r="K255" s="25"/>
      <c r="L255" s="25"/>
      <c r="M255" s="74">
        <v>0</v>
      </c>
      <c r="N255" s="183"/>
    </row>
    <row r="256" spans="2:14" x14ac:dyDescent="0.25">
      <c r="B256" s="42">
        <v>2</v>
      </c>
      <c r="C256" s="42">
        <v>3</v>
      </c>
      <c r="D256" s="42">
        <v>6</v>
      </c>
      <c r="E256" s="42">
        <v>3</v>
      </c>
      <c r="F256" s="76">
        <v>0.5</v>
      </c>
      <c r="G256" s="240" t="s">
        <v>612</v>
      </c>
      <c r="H256" s="241"/>
      <c r="I256" s="242"/>
      <c r="J256" s="25"/>
      <c r="K256" s="25"/>
      <c r="L256" s="25"/>
      <c r="M256" s="74">
        <v>0</v>
      </c>
      <c r="N256" s="183"/>
    </row>
    <row r="257" spans="2:14" x14ac:dyDescent="0.25">
      <c r="B257" s="42">
        <v>2</v>
      </c>
      <c r="C257" s="42">
        <v>3</v>
      </c>
      <c r="D257" s="42">
        <v>6</v>
      </c>
      <c r="E257" s="42">
        <v>3</v>
      </c>
      <c r="F257" s="76">
        <v>0.6</v>
      </c>
      <c r="G257" s="240" t="s">
        <v>613</v>
      </c>
      <c r="H257" s="241"/>
      <c r="I257" s="242"/>
      <c r="J257" s="25"/>
      <c r="K257" s="25"/>
      <c r="L257" s="25"/>
      <c r="M257" s="74">
        <v>0</v>
      </c>
      <c r="N257" s="183"/>
    </row>
    <row r="258" spans="2:14" x14ac:dyDescent="0.25">
      <c r="B258" s="41">
        <v>2</v>
      </c>
      <c r="C258" s="41">
        <v>3</v>
      </c>
      <c r="D258" s="41">
        <v>6</v>
      </c>
      <c r="E258" s="41">
        <v>4</v>
      </c>
      <c r="F258" s="77"/>
      <c r="G258" s="243" t="s">
        <v>156</v>
      </c>
      <c r="H258" s="244"/>
      <c r="I258" s="245"/>
      <c r="J258" s="25"/>
      <c r="K258" s="25"/>
      <c r="L258" s="25">
        <f>SUM(M259:M266)</f>
        <v>0</v>
      </c>
      <c r="M258" s="193"/>
      <c r="N258" s="183"/>
    </row>
    <row r="259" spans="2:14" x14ac:dyDescent="0.25">
      <c r="B259" s="42">
        <v>2</v>
      </c>
      <c r="C259" s="42">
        <v>3</v>
      </c>
      <c r="D259" s="42">
        <v>6</v>
      </c>
      <c r="E259" s="42">
        <v>4</v>
      </c>
      <c r="F259" s="76">
        <v>0.1</v>
      </c>
      <c r="G259" s="240" t="s">
        <v>157</v>
      </c>
      <c r="H259" s="241"/>
      <c r="I259" s="242"/>
      <c r="J259" s="25"/>
      <c r="K259" s="25"/>
      <c r="L259" s="25"/>
      <c r="M259" s="74">
        <v>0</v>
      </c>
      <c r="N259" s="183"/>
    </row>
    <row r="260" spans="2:14" x14ac:dyDescent="0.25">
      <c r="B260" s="42">
        <v>2</v>
      </c>
      <c r="C260" s="42">
        <v>3</v>
      </c>
      <c r="D260" s="42">
        <v>6</v>
      </c>
      <c r="E260" s="42">
        <v>4</v>
      </c>
      <c r="F260" s="76">
        <v>0.2</v>
      </c>
      <c r="G260" s="240" t="s">
        <v>614</v>
      </c>
      <c r="H260" s="241"/>
      <c r="I260" s="242"/>
      <c r="J260" s="25"/>
      <c r="K260" s="25"/>
      <c r="L260" s="25"/>
      <c r="M260" s="74">
        <v>0</v>
      </c>
      <c r="N260" s="183"/>
    </row>
    <row r="261" spans="2:14" x14ac:dyDescent="0.25">
      <c r="B261" s="42">
        <v>2</v>
      </c>
      <c r="C261" s="42">
        <v>3</v>
      </c>
      <c r="D261" s="42">
        <v>6</v>
      </c>
      <c r="E261" s="42">
        <v>4</v>
      </c>
      <c r="F261" s="76">
        <v>0.3</v>
      </c>
      <c r="G261" s="240" t="s">
        <v>615</v>
      </c>
      <c r="H261" s="241"/>
      <c r="I261" s="242"/>
      <c r="J261" s="25"/>
      <c r="K261" s="25"/>
      <c r="L261" s="25"/>
      <c r="M261" s="74">
        <v>0</v>
      </c>
      <c r="N261" s="183"/>
    </row>
    <row r="262" spans="2:14" x14ac:dyDescent="0.25">
      <c r="B262" s="42">
        <v>2</v>
      </c>
      <c r="C262" s="42">
        <v>3</v>
      </c>
      <c r="D262" s="42">
        <v>6</v>
      </c>
      <c r="E262" s="42">
        <v>4</v>
      </c>
      <c r="F262" s="76">
        <v>0.4</v>
      </c>
      <c r="G262" s="240" t="s">
        <v>158</v>
      </c>
      <c r="H262" s="241"/>
      <c r="I262" s="242"/>
      <c r="J262" s="25"/>
      <c r="K262" s="25"/>
      <c r="L262" s="25"/>
      <c r="M262" s="74">
        <v>0</v>
      </c>
      <c r="N262" s="183"/>
    </row>
    <row r="263" spans="2:14" x14ac:dyDescent="0.25">
      <c r="B263" s="42">
        <v>2</v>
      </c>
      <c r="C263" s="42">
        <v>3</v>
      </c>
      <c r="D263" s="42">
        <v>6</v>
      </c>
      <c r="E263" s="42">
        <v>4</v>
      </c>
      <c r="F263" s="76">
        <v>0.5</v>
      </c>
      <c r="G263" s="240" t="s">
        <v>616</v>
      </c>
      <c r="H263" s="241"/>
      <c r="I263" s="242"/>
      <c r="J263" s="25"/>
      <c r="K263" s="25"/>
      <c r="L263" s="25"/>
      <c r="M263" s="74">
        <v>0</v>
      </c>
      <c r="N263" s="183"/>
    </row>
    <row r="264" spans="2:14" x14ac:dyDescent="0.25">
      <c r="B264" s="42">
        <v>2</v>
      </c>
      <c r="C264" s="42">
        <v>3</v>
      </c>
      <c r="D264" s="42">
        <v>6</v>
      </c>
      <c r="E264" s="42">
        <v>4</v>
      </c>
      <c r="F264" s="76">
        <v>0.6</v>
      </c>
      <c r="G264" s="240" t="s">
        <v>617</v>
      </c>
      <c r="H264" s="241"/>
      <c r="I264" s="242"/>
      <c r="J264" s="25"/>
      <c r="K264" s="25"/>
      <c r="L264" s="25"/>
      <c r="M264" s="74">
        <v>0</v>
      </c>
      <c r="N264" s="183"/>
    </row>
    <row r="265" spans="2:14" x14ac:dyDescent="0.25">
      <c r="B265" s="42">
        <v>2</v>
      </c>
      <c r="C265" s="42">
        <v>3</v>
      </c>
      <c r="D265" s="42">
        <v>6</v>
      </c>
      <c r="E265" s="42">
        <v>4</v>
      </c>
      <c r="F265" s="76">
        <v>0.7</v>
      </c>
      <c r="G265" s="240" t="s">
        <v>159</v>
      </c>
      <c r="H265" s="241"/>
      <c r="I265" s="242"/>
      <c r="J265" s="25"/>
      <c r="K265" s="25"/>
      <c r="L265" s="25"/>
      <c r="M265" s="74">
        <v>0</v>
      </c>
      <c r="N265" s="183"/>
    </row>
    <row r="266" spans="2:14" x14ac:dyDescent="0.25">
      <c r="B266" s="42">
        <v>2</v>
      </c>
      <c r="C266" s="42">
        <v>3</v>
      </c>
      <c r="D266" s="42">
        <v>6</v>
      </c>
      <c r="E266" s="42">
        <v>9</v>
      </c>
      <c r="F266" s="76">
        <v>0.1</v>
      </c>
      <c r="G266" s="240" t="s">
        <v>618</v>
      </c>
      <c r="H266" s="241"/>
      <c r="I266" s="242"/>
      <c r="J266" s="25"/>
      <c r="K266" s="25"/>
      <c r="L266" s="25"/>
      <c r="M266" s="74">
        <v>0</v>
      </c>
      <c r="N266" s="183"/>
    </row>
    <row r="267" spans="2:14" x14ac:dyDescent="0.25">
      <c r="B267" s="41">
        <v>2</v>
      </c>
      <c r="C267" s="41">
        <v>3</v>
      </c>
      <c r="D267" s="41">
        <v>7</v>
      </c>
      <c r="E267" s="41"/>
      <c r="F267" s="77"/>
      <c r="G267" s="243" t="s">
        <v>294</v>
      </c>
      <c r="H267" s="244"/>
      <c r="I267" s="245"/>
      <c r="J267" s="25"/>
      <c r="K267" s="25">
        <f>L268+L276</f>
        <v>4933866.0199999996</v>
      </c>
      <c r="L267" s="25"/>
      <c r="M267" s="193"/>
      <c r="N267" s="183"/>
    </row>
    <row r="268" spans="2:14" x14ac:dyDescent="0.25">
      <c r="B268" s="41">
        <v>2</v>
      </c>
      <c r="C268" s="41">
        <v>3</v>
      </c>
      <c r="D268" s="41">
        <v>7</v>
      </c>
      <c r="E268" s="41">
        <v>1</v>
      </c>
      <c r="F268" s="97"/>
      <c r="G268" s="255" t="s">
        <v>160</v>
      </c>
      <c r="H268" s="256"/>
      <c r="I268" s="257"/>
      <c r="J268" s="28"/>
      <c r="K268" s="28"/>
      <c r="L268" s="28">
        <f>SUM(M269:M275)</f>
        <v>0</v>
      </c>
      <c r="M268" s="193"/>
      <c r="N268" s="183"/>
    </row>
    <row r="269" spans="2:14" x14ac:dyDescent="0.25">
      <c r="B269" s="42">
        <v>2</v>
      </c>
      <c r="C269" s="42">
        <v>3</v>
      </c>
      <c r="D269" s="42">
        <v>7</v>
      </c>
      <c r="E269" s="42">
        <v>1</v>
      </c>
      <c r="F269" s="76">
        <v>0.1</v>
      </c>
      <c r="G269" s="240" t="s">
        <v>161</v>
      </c>
      <c r="H269" s="241"/>
      <c r="I269" s="242"/>
      <c r="J269" s="25"/>
      <c r="K269" s="25"/>
      <c r="L269" s="25"/>
      <c r="M269" s="74">
        <v>0</v>
      </c>
      <c r="N269" s="183"/>
    </row>
    <row r="270" spans="2:14" x14ac:dyDescent="0.25">
      <c r="B270" s="42">
        <v>2</v>
      </c>
      <c r="C270" s="42">
        <v>3</v>
      </c>
      <c r="D270" s="42">
        <v>7</v>
      </c>
      <c r="E270" s="42">
        <v>1</v>
      </c>
      <c r="F270" s="76">
        <v>0.2</v>
      </c>
      <c r="G270" s="240" t="s">
        <v>162</v>
      </c>
      <c r="H270" s="241"/>
      <c r="I270" s="242"/>
      <c r="J270" s="25"/>
      <c r="K270" s="25"/>
      <c r="L270" s="25"/>
      <c r="M270" s="74">
        <v>0</v>
      </c>
      <c r="N270" s="183"/>
    </row>
    <row r="271" spans="2:14" x14ac:dyDescent="0.25">
      <c r="B271" s="42">
        <v>2</v>
      </c>
      <c r="C271" s="42">
        <v>3</v>
      </c>
      <c r="D271" s="42">
        <v>7</v>
      </c>
      <c r="E271" s="42">
        <v>1</v>
      </c>
      <c r="F271" s="76">
        <v>0.3</v>
      </c>
      <c r="G271" s="240" t="s">
        <v>619</v>
      </c>
      <c r="H271" s="241"/>
      <c r="I271" s="242"/>
      <c r="J271" s="25"/>
      <c r="K271" s="25"/>
      <c r="L271" s="25"/>
      <c r="M271" s="74">
        <v>0</v>
      </c>
      <c r="N271" s="183"/>
    </row>
    <row r="272" spans="2:14" x14ac:dyDescent="0.25">
      <c r="B272" s="42">
        <v>2</v>
      </c>
      <c r="C272" s="42">
        <v>3</v>
      </c>
      <c r="D272" s="42">
        <v>7</v>
      </c>
      <c r="E272" s="42">
        <v>1</v>
      </c>
      <c r="F272" s="76">
        <v>0.4</v>
      </c>
      <c r="G272" s="240" t="s">
        <v>163</v>
      </c>
      <c r="H272" s="241"/>
      <c r="I272" s="242"/>
      <c r="J272" s="25"/>
      <c r="K272" s="25"/>
      <c r="L272" s="25"/>
      <c r="M272" s="74">
        <v>0</v>
      </c>
      <c r="N272" s="183"/>
    </row>
    <row r="273" spans="2:14" x14ac:dyDescent="0.25">
      <c r="B273" s="42">
        <v>2</v>
      </c>
      <c r="C273" s="42">
        <v>3</v>
      </c>
      <c r="D273" s="42">
        <v>7</v>
      </c>
      <c r="E273" s="42">
        <v>1</v>
      </c>
      <c r="F273" s="76">
        <v>0.5</v>
      </c>
      <c r="G273" s="240" t="s">
        <v>164</v>
      </c>
      <c r="H273" s="241"/>
      <c r="I273" s="242"/>
      <c r="J273" s="25"/>
      <c r="K273" s="25"/>
      <c r="L273" s="25"/>
      <c r="M273" s="74">
        <v>0</v>
      </c>
      <c r="N273" s="183"/>
    </row>
    <row r="274" spans="2:14" x14ac:dyDescent="0.25">
      <c r="B274" s="42">
        <v>2</v>
      </c>
      <c r="C274" s="42">
        <v>3</v>
      </c>
      <c r="D274" s="42">
        <v>7</v>
      </c>
      <c r="E274" s="42">
        <v>1</v>
      </c>
      <c r="F274" s="76">
        <v>0.6</v>
      </c>
      <c r="G274" s="240" t="s">
        <v>165</v>
      </c>
      <c r="H274" s="241"/>
      <c r="I274" s="242"/>
      <c r="J274" s="25"/>
      <c r="K274" s="25"/>
      <c r="L274" s="25"/>
      <c r="M274" s="74">
        <v>0</v>
      </c>
      <c r="N274" s="183"/>
    </row>
    <row r="275" spans="2:14" x14ac:dyDescent="0.25">
      <c r="B275" s="42">
        <v>2</v>
      </c>
      <c r="C275" s="42">
        <v>3</v>
      </c>
      <c r="D275" s="42">
        <v>7</v>
      </c>
      <c r="E275" s="42">
        <v>1</v>
      </c>
      <c r="F275" s="76">
        <v>0.7</v>
      </c>
      <c r="G275" s="240" t="s">
        <v>620</v>
      </c>
      <c r="H275" s="241"/>
      <c r="I275" s="242"/>
      <c r="J275" s="25"/>
      <c r="K275" s="25"/>
      <c r="L275" s="25"/>
      <c r="M275" s="74">
        <v>0</v>
      </c>
      <c r="N275" s="183"/>
    </row>
    <row r="276" spans="2:14" x14ac:dyDescent="0.25">
      <c r="B276" s="43">
        <v>2</v>
      </c>
      <c r="C276" s="44">
        <v>3</v>
      </c>
      <c r="D276" s="44">
        <v>7</v>
      </c>
      <c r="E276" s="44">
        <v>2</v>
      </c>
      <c r="F276" s="34"/>
      <c r="G276" s="255" t="s">
        <v>166</v>
      </c>
      <c r="H276" s="256"/>
      <c r="I276" s="257"/>
      <c r="J276" s="25"/>
      <c r="K276" s="25"/>
      <c r="L276" s="25">
        <f>SUM(M277:M284)</f>
        <v>4933866.0199999996</v>
      </c>
      <c r="M276" s="193"/>
      <c r="N276" s="183"/>
    </row>
    <row r="277" spans="2:14" x14ac:dyDescent="0.25">
      <c r="B277" s="42">
        <v>2</v>
      </c>
      <c r="C277" s="42">
        <v>3</v>
      </c>
      <c r="D277" s="42">
        <v>7</v>
      </c>
      <c r="E277" s="42">
        <v>2</v>
      </c>
      <c r="F277" s="76">
        <v>0.1</v>
      </c>
      <c r="G277" s="240" t="s">
        <v>167</v>
      </c>
      <c r="H277" s="241"/>
      <c r="I277" s="242"/>
      <c r="J277" s="25"/>
      <c r="K277" s="25"/>
      <c r="L277" s="25"/>
      <c r="M277" s="74">
        <v>0</v>
      </c>
      <c r="N277" s="183"/>
    </row>
    <row r="278" spans="2:14" x14ac:dyDescent="0.25">
      <c r="B278" s="42">
        <v>2</v>
      </c>
      <c r="C278" s="42">
        <v>3</v>
      </c>
      <c r="D278" s="42">
        <v>7</v>
      </c>
      <c r="E278" s="42">
        <v>2</v>
      </c>
      <c r="F278" s="76">
        <v>0.2</v>
      </c>
      <c r="G278" s="240" t="s">
        <v>168</v>
      </c>
      <c r="H278" s="241"/>
      <c r="I278" s="242"/>
      <c r="J278" s="25"/>
      <c r="K278" s="25"/>
      <c r="L278" s="25"/>
      <c r="M278" s="74">
        <v>0</v>
      </c>
      <c r="N278" s="183"/>
    </row>
    <row r="279" spans="2:14" x14ac:dyDescent="0.25">
      <c r="B279" s="42">
        <v>2</v>
      </c>
      <c r="C279" s="42">
        <v>3</v>
      </c>
      <c r="D279" s="42">
        <v>7</v>
      </c>
      <c r="E279" s="42">
        <v>2</v>
      </c>
      <c r="F279" s="76">
        <v>0.3</v>
      </c>
      <c r="G279" s="240" t="s">
        <v>169</v>
      </c>
      <c r="H279" s="241"/>
      <c r="I279" s="242"/>
      <c r="J279" s="25"/>
      <c r="K279" s="25"/>
      <c r="L279" s="25"/>
      <c r="M279" s="74">
        <v>4933866.0199999996</v>
      </c>
      <c r="N279" s="183"/>
    </row>
    <row r="280" spans="2:14" s="50" customFormat="1" x14ac:dyDescent="0.25">
      <c r="B280" s="42">
        <v>2</v>
      </c>
      <c r="C280" s="42">
        <v>3</v>
      </c>
      <c r="D280" s="42">
        <v>7</v>
      </c>
      <c r="E280" s="42">
        <v>2</v>
      </c>
      <c r="F280" s="76">
        <v>0.4</v>
      </c>
      <c r="G280" s="240" t="s">
        <v>170</v>
      </c>
      <c r="H280" s="241"/>
      <c r="I280" s="242"/>
      <c r="J280" s="25"/>
      <c r="K280" s="25"/>
      <c r="L280" s="25"/>
      <c r="M280" s="74">
        <v>0</v>
      </c>
      <c r="N280" s="183"/>
    </row>
    <row r="281" spans="2:14" s="50" customFormat="1" x14ac:dyDescent="0.25">
      <c r="B281" s="43">
        <v>2</v>
      </c>
      <c r="C281" s="43">
        <v>3</v>
      </c>
      <c r="D281" s="43">
        <v>7</v>
      </c>
      <c r="E281" s="43">
        <v>2</v>
      </c>
      <c r="F281" s="33">
        <v>0.5</v>
      </c>
      <c r="G281" s="240" t="s">
        <v>171</v>
      </c>
      <c r="H281" s="241"/>
      <c r="I281" s="242"/>
      <c r="J281" s="25"/>
      <c r="K281" s="25"/>
      <c r="L281" s="25"/>
      <c r="M281" s="74">
        <v>0</v>
      </c>
      <c r="N281" s="183"/>
    </row>
    <row r="282" spans="2:14" s="50" customFormat="1" x14ac:dyDescent="0.25">
      <c r="B282" s="42">
        <v>2</v>
      </c>
      <c r="C282" s="42">
        <v>3</v>
      </c>
      <c r="D282" s="42">
        <v>7</v>
      </c>
      <c r="E282" s="42">
        <v>2</v>
      </c>
      <c r="F282" s="76">
        <v>0.6</v>
      </c>
      <c r="G282" s="240" t="s">
        <v>172</v>
      </c>
      <c r="H282" s="241"/>
      <c r="I282" s="242"/>
      <c r="J282" s="25"/>
      <c r="K282" s="25"/>
      <c r="L282" s="25"/>
      <c r="M282" s="74">
        <v>0</v>
      </c>
      <c r="N282" s="183"/>
    </row>
    <row r="283" spans="2:14" s="50" customFormat="1" x14ac:dyDescent="0.25">
      <c r="B283" s="42">
        <v>2</v>
      </c>
      <c r="C283" s="42">
        <v>3</v>
      </c>
      <c r="D283" s="42">
        <v>7</v>
      </c>
      <c r="E283" s="42">
        <v>2</v>
      </c>
      <c r="F283" s="76">
        <v>0.7</v>
      </c>
      <c r="G283" s="240" t="s">
        <v>295</v>
      </c>
      <c r="H283" s="241"/>
      <c r="I283" s="242"/>
      <c r="J283" s="25"/>
      <c r="K283" s="25"/>
      <c r="L283" s="25"/>
      <c r="M283" s="223"/>
      <c r="N283" s="183"/>
    </row>
    <row r="284" spans="2:14" s="50" customFormat="1" x14ac:dyDescent="0.25">
      <c r="B284" s="42">
        <v>2</v>
      </c>
      <c r="C284" s="42">
        <v>3</v>
      </c>
      <c r="D284" s="42">
        <v>7</v>
      </c>
      <c r="E284" s="42">
        <v>2</v>
      </c>
      <c r="F284" s="76">
        <v>99</v>
      </c>
      <c r="G284" s="240" t="s">
        <v>296</v>
      </c>
      <c r="H284" s="241"/>
      <c r="I284" s="242"/>
      <c r="J284" s="25"/>
      <c r="K284" s="25"/>
      <c r="L284" s="25"/>
      <c r="M284" s="198">
        <v>0</v>
      </c>
      <c r="N284" s="183"/>
    </row>
    <row r="285" spans="2:14" s="50" customFormat="1" x14ac:dyDescent="0.25">
      <c r="B285" s="41">
        <v>2</v>
      </c>
      <c r="C285" s="41">
        <v>3</v>
      </c>
      <c r="D285" s="41">
        <v>9</v>
      </c>
      <c r="E285" s="41"/>
      <c r="F285" s="77"/>
      <c r="G285" s="243" t="s">
        <v>297</v>
      </c>
      <c r="H285" s="244"/>
      <c r="I285" s="245"/>
      <c r="J285" s="25"/>
      <c r="K285" s="25">
        <f>L286</f>
        <v>2978417.3700000006</v>
      </c>
      <c r="L285" s="25"/>
      <c r="M285" s="74">
        <v>0</v>
      </c>
      <c r="N285" s="183"/>
    </row>
    <row r="286" spans="2:14" s="50" customFormat="1" x14ac:dyDescent="0.25">
      <c r="B286" s="41">
        <v>2</v>
      </c>
      <c r="C286" s="41">
        <v>3</v>
      </c>
      <c r="D286" s="41">
        <v>9</v>
      </c>
      <c r="E286" s="41">
        <v>1</v>
      </c>
      <c r="F286" s="77"/>
      <c r="G286" s="255" t="s">
        <v>173</v>
      </c>
      <c r="H286" s="256"/>
      <c r="I286" s="257"/>
      <c r="J286" s="25"/>
      <c r="K286" s="25"/>
      <c r="L286" s="25">
        <f>SUM(M287:M299)</f>
        <v>2978417.3700000006</v>
      </c>
      <c r="M286" s="74">
        <v>0</v>
      </c>
      <c r="N286" s="183"/>
    </row>
    <row r="287" spans="2:14" s="50" customFormat="1" x14ac:dyDescent="0.25">
      <c r="B287" s="42">
        <v>2</v>
      </c>
      <c r="C287" s="42">
        <v>3</v>
      </c>
      <c r="D287" s="42">
        <v>9</v>
      </c>
      <c r="E287" s="42">
        <v>1</v>
      </c>
      <c r="F287" s="76">
        <v>0.1</v>
      </c>
      <c r="G287" s="240" t="s">
        <v>174</v>
      </c>
      <c r="H287" s="241"/>
      <c r="I287" s="242"/>
      <c r="J287" s="25"/>
      <c r="K287" s="25"/>
      <c r="L287" s="25"/>
      <c r="M287" s="74">
        <v>423797</v>
      </c>
      <c r="N287" s="183"/>
    </row>
    <row r="288" spans="2:14" s="50" customFormat="1" x14ac:dyDescent="0.25">
      <c r="B288" s="42">
        <v>2</v>
      </c>
      <c r="C288" s="42">
        <v>3</v>
      </c>
      <c r="D288" s="42">
        <v>9</v>
      </c>
      <c r="E288" s="42">
        <v>2</v>
      </c>
      <c r="F288" s="76">
        <v>0.1</v>
      </c>
      <c r="G288" s="240" t="s">
        <v>175</v>
      </c>
      <c r="H288" s="241"/>
      <c r="I288" s="242"/>
      <c r="J288" s="25"/>
      <c r="K288" s="25"/>
      <c r="L288" s="25"/>
      <c r="M288" s="74">
        <v>0</v>
      </c>
      <c r="N288" s="183"/>
    </row>
    <row r="289" spans="2:14" s="50" customFormat="1" x14ac:dyDescent="0.25">
      <c r="B289" s="42">
        <v>2</v>
      </c>
      <c r="C289" s="42">
        <v>3</v>
      </c>
      <c r="D289" s="42">
        <v>9</v>
      </c>
      <c r="E289" s="42">
        <v>2</v>
      </c>
      <c r="F289" s="76">
        <v>0.2</v>
      </c>
      <c r="G289" s="240" t="s">
        <v>686</v>
      </c>
      <c r="H289" s="241"/>
      <c r="I289" s="242"/>
      <c r="J289" s="25"/>
      <c r="K289" s="25"/>
      <c r="L289" s="25"/>
      <c r="M289" s="74">
        <v>0</v>
      </c>
      <c r="N289" s="183"/>
    </row>
    <row r="290" spans="2:14" s="50" customFormat="1" x14ac:dyDescent="0.25">
      <c r="B290" s="42">
        <v>2</v>
      </c>
      <c r="C290" s="42">
        <v>3</v>
      </c>
      <c r="D290" s="42">
        <v>9</v>
      </c>
      <c r="E290" s="42">
        <v>3</v>
      </c>
      <c r="F290" s="76">
        <v>0.1</v>
      </c>
      <c r="G290" s="172" t="s">
        <v>176</v>
      </c>
      <c r="H290" s="173"/>
      <c r="I290" s="174"/>
      <c r="J290" s="25"/>
      <c r="K290" s="25"/>
      <c r="L290" s="25"/>
      <c r="M290" s="74">
        <v>1887797.66</v>
      </c>
      <c r="N290" s="183"/>
    </row>
    <row r="291" spans="2:14" s="50" customFormat="1" x14ac:dyDescent="0.25">
      <c r="B291" s="42">
        <v>2</v>
      </c>
      <c r="C291" s="42">
        <v>3</v>
      </c>
      <c r="D291" s="42">
        <v>9</v>
      </c>
      <c r="E291" s="42">
        <v>4</v>
      </c>
      <c r="F291" s="76">
        <v>0.1</v>
      </c>
      <c r="G291" s="240" t="s">
        <v>661</v>
      </c>
      <c r="H291" s="241"/>
      <c r="I291" s="242"/>
      <c r="J291" s="25"/>
      <c r="K291" s="25"/>
      <c r="L291" s="25"/>
      <c r="M291" s="74">
        <v>0</v>
      </c>
      <c r="N291" s="183"/>
    </row>
    <row r="292" spans="2:14" s="50" customFormat="1" x14ac:dyDescent="0.25">
      <c r="B292" s="42">
        <v>2</v>
      </c>
      <c r="C292" s="42">
        <v>3</v>
      </c>
      <c r="D292" s="42">
        <v>9</v>
      </c>
      <c r="E292" s="42">
        <v>5</v>
      </c>
      <c r="F292" s="76">
        <v>0.1</v>
      </c>
      <c r="G292" s="240" t="s">
        <v>177</v>
      </c>
      <c r="H292" s="241"/>
      <c r="I292" s="242"/>
      <c r="J292" s="25"/>
      <c r="K292" s="25"/>
      <c r="L292" s="25"/>
      <c r="M292" s="74">
        <v>612419.91</v>
      </c>
      <c r="N292" s="183"/>
    </row>
    <row r="293" spans="2:14" s="50" customFormat="1" x14ac:dyDescent="0.25">
      <c r="B293" s="42">
        <v>2</v>
      </c>
      <c r="C293" s="42">
        <v>3</v>
      </c>
      <c r="D293" s="42">
        <v>9</v>
      </c>
      <c r="E293" s="42">
        <v>6</v>
      </c>
      <c r="F293" s="76">
        <v>0.1</v>
      </c>
      <c r="G293" s="240" t="s">
        <v>178</v>
      </c>
      <c r="H293" s="241"/>
      <c r="I293" s="242"/>
      <c r="J293" s="25"/>
      <c r="K293" s="25"/>
      <c r="L293" s="25"/>
      <c r="M293" s="74">
        <v>22342.2</v>
      </c>
      <c r="N293" s="183"/>
    </row>
    <row r="294" spans="2:14" s="50" customFormat="1" x14ac:dyDescent="0.25">
      <c r="B294" s="42">
        <v>2</v>
      </c>
      <c r="C294" s="42">
        <v>3</v>
      </c>
      <c r="D294" s="42">
        <v>9</v>
      </c>
      <c r="E294" s="42">
        <v>7</v>
      </c>
      <c r="F294" s="154">
        <v>0.1</v>
      </c>
      <c r="G294" s="240" t="s">
        <v>179</v>
      </c>
      <c r="H294" s="241"/>
      <c r="I294" s="242"/>
      <c r="J294" s="25"/>
      <c r="K294" s="25"/>
      <c r="L294" s="25"/>
      <c r="M294" s="74">
        <v>0</v>
      </c>
      <c r="N294" s="183"/>
    </row>
    <row r="295" spans="2:14" s="50" customFormat="1" x14ac:dyDescent="0.25">
      <c r="B295" s="42">
        <v>2</v>
      </c>
      <c r="C295" s="42">
        <v>3</v>
      </c>
      <c r="D295" s="42">
        <v>9</v>
      </c>
      <c r="E295" s="42">
        <v>8</v>
      </c>
      <c r="F295" s="154">
        <v>0.1</v>
      </c>
      <c r="G295" s="172" t="s">
        <v>662</v>
      </c>
      <c r="H295" s="173"/>
      <c r="I295" s="174"/>
      <c r="J295" s="25"/>
      <c r="K295" s="25"/>
      <c r="L295" s="25"/>
      <c r="M295" s="74">
        <v>29905.919999999998</v>
      </c>
      <c r="N295" s="183"/>
    </row>
    <row r="296" spans="2:14" s="50" customFormat="1" x14ac:dyDescent="0.25">
      <c r="B296" s="42">
        <v>2</v>
      </c>
      <c r="C296" s="42">
        <v>3</v>
      </c>
      <c r="D296" s="42">
        <v>9</v>
      </c>
      <c r="E296" s="42">
        <v>8</v>
      </c>
      <c r="F296" s="76">
        <v>0.2</v>
      </c>
      <c r="G296" s="246" t="s">
        <v>663</v>
      </c>
      <c r="H296" s="247"/>
      <c r="I296" s="248"/>
      <c r="J296" s="25"/>
      <c r="K296" s="25"/>
      <c r="L296" s="25"/>
      <c r="M296" s="74">
        <v>2154.6799999999998</v>
      </c>
      <c r="N296" s="183"/>
    </row>
    <row r="297" spans="2:14" s="50" customFormat="1" x14ac:dyDescent="0.25">
      <c r="B297" s="42">
        <v>2</v>
      </c>
      <c r="C297" s="42">
        <v>3</v>
      </c>
      <c r="D297" s="42">
        <v>9</v>
      </c>
      <c r="E297" s="42">
        <v>9</v>
      </c>
      <c r="F297" s="76">
        <v>0.1</v>
      </c>
      <c r="G297" s="267" t="s">
        <v>180</v>
      </c>
      <c r="H297" s="268"/>
      <c r="I297" s="269"/>
      <c r="J297" s="25"/>
      <c r="K297" s="25"/>
      <c r="L297" s="25"/>
      <c r="M297" s="74">
        <v>0</v>
      </c>
      <c r="N297" s="183"/>
    </row>
    <row r="298" spans="2:14" s="50" customFormat="1" x14ac:dyDescent="0.25">
      <c r="B298" s="42">
        <v>2</v>
      </c>
      <c r="C298" s="42">
        <v>3</v>
      </c>
      <c r="D298" s="42">
        <v>9</v>
      </c>
      <c r="E298" s="42">
        <v>9</v>
      </c>
      <c r="F298" s="76">
        <v>0.4</v>
      </c>
      <c r="G298" s="175" t="s">
        <v>664</v>
      </c>
      <c r="H298" s="176"/>
      <c r="I298" s="177"/>
      <c r="J298" s="25"/>
      <c r="K298" s="25">
        <f>L299</f>
        <v>0</v>
      </c>
      <c r="L298" s="25"/>
      <c r="M298" s="74">
        <v>0</v>
      </c>
      <c r="N298" s="183"/>
    </row>
    <row r="299" spans="2:14" s="50" customFormat="1" x14ac:dyDescent="0.25">
      <c r="B299" s="40">
        <v>2</v>
      </c>
      <c r="C299" s="40">
        <v>3</v>
      </c>
      <c r="D299" s="98">
        <v>9</v>
      </c>
      <c r="E299" s="98">
        <v>9</v>
      </c>
      <c r="F299" s="79">
        <v>0.5</v>
      </c>
      <c r="G299" s="261" t="s">
        <v>665</v>
      </c>
      <c r="H299" s="262"/>
      <c r="I299" s="263"/>
      <c r="J299" s="25"/>
      <c r="K299" s="25"/>
      <c r="L299" s="25">
        <f>SUM(M303:M309)</f>
        <v>0</v>
      </c>
      <c r="M299" s="74">
        <v>0</v>
      </c>
      <c r="N299" s="183"/>
    </row>
    <row r="300" spans="2:14" s="50" customFormat="1" x14ac:dyDescent="0.25">
      <c r="B300" s="44">
        <v>2</v>
      </c>
      <c r="C300" s="44">
        <v>4</v>
      </c>
      <c r="D300" s="44"/>
      <c r="E300" s="44"/>
      <c r="F300" s="34"/>
      <c r="G300" s="255" t="s">
        <v>298</v>
      </c>
      <c r="H300" s="256"/>
      <c r="I300" s="257"/>
      <c r="J300" s="26">
        <f>K301</f>
        <v>0</v>
      </c>
      <c r="K300" s="51"/>
      <c r="L300" s="51"/>
      <c r="M300" s="74"/>
      <c r="N300" s="185"/>
    </row>
    <row r="301" spans="2:14" s="50" customFormat="1" x14ac:dyDescent="0.25">
      <c r="B301" s="44">
        <v>2</v>
      </c>
      <c r="C301" s="44">
        <v>4</v>
      </c>
      <c r="D301" s="44">
        <v>1</v>
      </c>
      <c r="E301" s="44"/>
      <c r="F301" s="34"/>
      <c r="G301" s="255" t="s">
        <v>305</v>
      </c>
      <c r="H301" s="256"/>
      <c r="I301" s="257"/>
      <c r="J301" s="51"/>
      <c r="K301" s="51">
        <f>L302+L310</f>
        <v>0</v>
      </c>
      <c r="L301" s="51"/>
      <c r="M301" s="74"/>
      <c r="N301" s="185"/>
    </row>
    <row r="302" spans="2:14" s="50" customFormat="1" x14ac:dyDescent="0.25">
      <c r="B302" s="43">
        <v>2</v>
      </c>
      <c r="C302" s="43">
        <v>4</v>
      </c>
      <c r="D302" s="43">
        <v>1</v>
      </c>
      <c r="E302" s="43">
        <v>1</v>
      </c>
      <c r="F302" s="33"/>
      <c r="G302" s="246" t="s">
        <v>306</v>
      </c>
      <c r="H302" s="247"/>
      <c r="I302" s="248"/>
      <c r="J302" s="51"/>
      <c r="K302" s="51"/>
      <c r="L302" s="25">
        <f>SUM(M303:M309)</f>
        <v>0</v>
      </c>
      <c r="M302" s="74"/>
      <c r="N302" s="185"/>
    </row>
    <row r="303" spans="2:14" s="50" customFormat="1" x14ac:dyDescent="0.25">
      <c r="B303" s="43">
        <v>2</v>
      </c>
      <c r="C303" s="43">
        <v>4</v>
      </c>
      <c r="D303" s="43">
        <v>1</v>
      </c>
      <c r="E303" s="43">
        <v>1</v>
      </c>
      <c r="F303" s="33">
        <v>0.1</v>
      </c>
      <c r="G303" s="246" t="s">
        <v>307</v>
      </c>
      <c r="H303" s="247"/>
      <c r="I303" s="248"/>
      <c r="J303" s="51"/>
      <c r="K303" s="51"/>
      <c r="L303" s="51"/>
      <c r="M303" s="74"/>
      <c r="N303" s="185"/>
    </row>
    <row r="304" spans="2:14" s="50" customFormat="1" x14ac:dyDescent="0.25">
      <c r="B304" s="43">
        <v>2</v>
      </c>
      <c r="C304" s="43">
        <v>4</v>
      </c>
      <c r="D304" s="43">
        <v>1</v>
      </c>
      <c r="E304" s="43">
        <v>1</v>
      </c>
      <c r="F304" s="33">
        <v>0.2</v>
      </c>
      <c r="G304" s="246" t="s">
        <v>308</v>
      </c>
      <c r="H304" s="247"/>
      <c r="I304" s="248"/>
      <c r="J304" s="51"/>
      <c r="K304" s="51"/>
      <c r="L304" s="51"/>
      <c r="M304" s="74"/>
      <c r="N304" s="185"/>
    </row>
    <row r="305" spans="2:14" s="50" customFormat="1" x14ac:dyDescent="0.25">
      <c r="B305" s="43">
        <v>2</v>
      </c>
      <c r="C305" s="43">
        <v>4</v>
      </c>
      <c r="D305" s="43">
        <v>1</v>
      </c>
      <c r="E305" s="43">
        <v>1</v>
      </c>
      <c r="F305" s="33">
        <v>0.3</v>
      </c>
      <c r="G305" s="246" t="s">
        <v>309</v>
      </c>
      <c r="H305" s="247"/>
      <c r="I305" s="248"/>
      <c r="J305" s="51"/>
      <c r="K305" s="51"/>
      <c r="L305" s="51"/>
      <c r="M305" s="74"/>
      <c r="N305" s="185"/>
    </row>
    <row r="306" spans="2:14" s="50" customFormat="1" x14ac:dyDescent="0.25">
      <c r="B306" s="43">
        <v>2</v>
      </c>
      <c r="C306" s="43">
        <v>4</v>
      </c>
      <c r="D306" s="43">
        <v>1</v>
      </c>
      <c r="E306" s="43">
        <v>1</v>
      </c>
      <c r="F306" s="33">
        <v>0.4</v>
      </c>
      <c r="G306" s="246" t="s">
        <v>310</v>
      </c>
      <c r="H306" s="247"/>
      <c r="I306" s="248"/>
      <c r="J306" s="51"/>
      <c r="K306" s="51"/>
      <c r="L306" s="51"/>
      <c r="M306" s="74"/>
      <c r="N306" s="185"/>
    </row>
    <row r="307" spans="2:14" s="50" customFormat="1" x14ac:dyDescent="0.25">
      <c r="B307" s="43">
        <v>2</v>
      </c>
      <c r="C307" s="43">
        <v>4</v>
      </c>
      <c r="D307" s="43">
        <v>1</v>
      </c>
      <c r="E307" s="43">
        <v>1</v>
      </c>
      <c r="F307" s="33">
        <v>0.5</v>
      </c>
      <c r="G307" s="246" t="s">
        <v>311</v>
      </c>
      <c r="H307" s="247"/>
      <c r="I307" s="248"/>
      <c r="J307" s="51"/>
      <c r="K307" s="25"/>
      <c r="L307"/>
      <c r="M307" s="74"/>
      <c r="N307" s="185"/>
    </row>
    <row r="308" spans="2:14" s="50" customFormat="1" x14ac:dyDescent="0.25">
      <c r="B308" s="43">
        <v>2</v>
      </c>
      <c r="C308" s="43">
        <v>4</v>
      </c>
      <c r="D308" s="43">
        <v>1</v>
      </c>
      <c r="E308" s="43">
        <v>1</v>
      </c>
      <c r="F308" s="33">
        <v>0.6</v>
      </c>
      <c r="G308" s="246" t="s">
        <v>312</v>
      </c>
      <c r="H308" s="247"/>
      <c r="I308" s="248"/>
      <c r="J308" s="51"/>
      <c r="K308" s="51"/>
      <c r="L308" s="51"/>
      <c r="M308" s="74"/>
      <c r="N308" s="185"/>
    </row>
    <row r="309" spans="2:14" s="50" customFormat="1" x14ac:dyDescent="0.25">
      <c r="B309" s="44">
        <v>2</v>
      </c>
      <c r="C309" s="44">
        <v>4</v>
      </c>
      <c r="D309" s="44">
        <v>1</v>
      </c>
      <c r="E309" s="44">
        <v>1</v>
      </c>
      <c r="F309" s="34">
        <v>0.7</v>
      </c>
      <c r="G309" s="255" t="s">
        <v>313</v>
      </c>
      <c r="H309" s="256"/>
      <c r="I309" s="257"/>
      <c r="J309" s="51"/>
      <c r="K309" s="51"/>
      <c r="L309" s="51"/>
      <c r="M309" s="74"/>
      <c r="N309" s="185"/>
    </row>
    <row r="310" spans="2:14" s="50" customFormat="1" x14ac:dyDescent="0.25">
      <c r="B310" s="43">
        <v>2</v>
      </c>
      <c r="C310" s="43">
        <v>4</v>
      </c>
      <c r="D310" s="43">
        <v>1</v>
      </c>
      <c r="E310" s="43">
        <v>2</v>
      </c>
      <c r="F310" s="33"/>
      <c r="G310" s="246" t="s">
        <v>314</v>
      </c>
      <c r="H310" s="247"/>
      <c r="I310" s="248"/>
      <c r="J310" s="51"/>
      <c r="K310" s="51"/>
      <c r="L310" s="25">
        <f>SUM(M311:M315)</f>
        <v>0</v>
      </c>
      <c r="M310" s="74"/>
      <c r="N310" s="185"/>
    </row>
    <row r="311" spans="2:14" s="50" customFormat="1" x14ac:dyDescent="0.25">
      <c r="B311" s="43">
        <v>2</v>
      </c>
      <c r="C311" s="43">
        <v>4</v>
      </c>
      <c r="D311" s="43">
        <v>1</v>
      </c>
      <c r="E311" s="43">
        <v>2</v>
      </c>
      <c r="F311" s="33">
        <v>0.1</v>
      </c>
      <c r="G311" s="246" t="s">
        <v>315</v>
      </c>
      <c r="H311" s="247"/>
      <c r="I311" s="248"/>
      <c r="J311" s="51"/>
      <c r="K311" s="51"/>
      <c r="L311" s="51"/>
      <c r="M311" s="74">
        <v>0</v>
      </c>
      <c r="N311" s="185"/>
    </row>
    <row r="312" spans="2:14" s="50" customFormat="1" x14ac:dyDescent="0.25">
      <c r="B312" s="43">
        <v>2</v>
      </c>
      <c r="C312" s="43">
        <v>4</v>
      </c>
      <c r="D312" s="43">
        <v>1</v>
      </c>
      <c r="E312" s="43">
        <v>2</v>
      </c>
      <c r="F312" s="33">
        <v>0.2</v>
      </c>
      <c r="G312" s="246" t="s">
        <v>316</v>
      </c>
      <c r="H312" s="247"/>
      <c r="I312" s="248"/>
      <c r="J312" s="51"/>
      <c r="K312" s="51"/>
      <c r="L312" s="51"/>
      <c r="M312" s="74">
        <v>0</v>
      </c>
      <c r="N312" s="185"/>
    </row>
    <row r="313" spans="2:14" s="50" customFormat="1" x14ac:dyDescent="0.25">
      <c r="B313" s="43">
        <v>2</v>
      </c>
      <c r="C313" s="43">
        <v>4</v>
      </c>
      <c r="D313" s="43">
        <v>1</v>
      </c>
      <c r="E313" s="43">
        <v>2</v>
      </c>
      <c r="F313" s="33">
        <v>0.3</v>
      </c>
      <c r="G313" s="246" t="s">
        <v>317</v>
      </c>
      <c r="H313" s="247"/>
      <c r="I313" s="248"/>
      <c r="J313" s="51">
        <f>K314+K322+K338+K345+K353+K360+K367</f>
        <v>0</v>
      </c>
      <c r="K313" s="51"/>
      <c r="L313" s="51"/>
      <c r="M313" s="74">
        <v>0</v>
      </c>
      <c r="N313" s="185"/>
    </row>
    <row r="314" spans="2:14" s="50" customFormat="1" x14ac:dyDescent="0.25">
      <c r="B314" s="43">
        <v>2</v>
      </c>
      <c r="C314" s="43">
        <v>4</v>
      </c>
      <c r="D314" s="43">
        <v>1</v>
      </c>
      <c r="E314" s="43">
        <v>2</v>
      </c>
      <c r="F314" s="33">
        <v>0.4</v>
      </c>
      <c r="G314" s="246" t="s">
        <v>318</v>
      </c>
      <c r="H314" s="247"/>
      <c r="I314" s="248"/>
      <c r="J314" s="51"/>
      <c r="K314" s="51">
        <f>L315+L317+L320</f>
        <v>0</v>
      </c>
      <c r="L314" s="51"/>
      <c r="M314" s="74">
        <v>0</v>
      </c>
      <c r="N314" s="185"/>
    </row>
    <row r="315" spans="2:14" s="50" customFormat="1" x14ac:dyDescent="0.25">
      <c r="B315" s="40">
        <v>2</v>
      </c>
      <c r="C315" s="40">
        <v>4</v>
      </c>
      <c r="D315" s="40">
        <v>1</v>
      </c>
      <c r="E315" s="40">
        <v>2</v>
      </c>
      <c r="F315" s="40">
        <v>0.5</v>
      </c>
      <c r="G315" s="249" t="s">
        <v>319</v>
      </c>
      <c r="H315" s="250"/>
      <c r="I315" s="251"/>
      <c r="J315" s="51"/>
      <c r="K315" s="51"/>
      <c r="L315" s="51">
        <f>M328</f>
        <v>0</v>
      </c>
      <c r="M315" s="74">
        <v>0</v>
      </c>
      <c r="N315" s="185"/>
    </row>
    <row r="316" spans="2:14" s="50" customFormat="1" x14ac:dyDescent="0.25">
      <c r="B316" s="41">
        <v>2</v>
      </c>
      <c r="C316" s="41">
        <v>5</v>
      </c>
      <c r="D316" s="41"/>
      <c r="E316" s="41"/>
      <c r="F316" s="41"/>
      <c r="G316" s="252" t="s">
        <v>320</v>
      </c>
      <c r="H316" s="253"/>
      <c r="I316" s="254"/>
      <c r="J316" s="51"/>
      <c r="K316" s="51"/>
      <c r="L316" s="51"/>
      <c r="M316" s="193"/>
      <c r="N316" s="185"/>
    </row>
    <row r="317" spans="2:14" s="50" customFormat="1" x14ac:dyDescent="0.25">
      <c r="B317" s="41">
        <v>2</v>
      </c>
      <c r="C317" s="41">
        <v>5</v>
      </c>
      <c r="D317" s="41">
        <v>1</v>
      </c>
      <c r="E317" s="41"/>
      <c r="F317" s="41"/>
      <c r="G317" s="255" t="s">
        <v>321</v>
      </c>
      <c r="H317" s="256"/>
      <c r="I317" s="257"/>
      <c r="J317" s="51"/>
      <c r="K317" s="51"/>
      <c r="L317" s="51">
        <f>M330+M331</f>
        <v>0</v>
      </c>
      <c r="M317" s="193"/>
      <c r="N317" s="185"/>
    </row>
    <row r="318" spans="2:14" s="50" customFormat="1" x14ac:dyDescent="0.25">
      <c r="B318" s="57">
        <v>2</v>
      </c>
      <c r="C318" s="57">
        <v>5</v>
      </c>
      <c r="D318" s="57">
        <v>1</v>
      </c>
      <c r="E318" s="57">
        <v>1</v>
      </c>
      <c r="F318" s="52"/>
      <c r="G318" s="258" t="s">
        <v>322</v>
      </c>
      <c r="H318" s="259"/>
      <c r="I318" s="260"/>
      <c r="J318" s="51"/>
      <c r="K318" s="51"/>
      <c r="L318" s="51"/>
      <c r="M318" s="193"/>
      <c r="N318" s="185"/>
    </row>
    <row r="319" spans="2:14" s="50" customFormat="1" x14ac:dyDescent="0.25">
      <c r="B319" s="41">
        <v>2</v>
      </c>
      <c r="C319" s="41">
        <v>5</v>
      </c>
      <c r="D319" s="41">
        <v>1</v>
      </c>
      <c r="E319" s="41">
        <v>1</v>
      </c>
      <c r="F319" s="41">
        <v>0.1</v>
      </c>
      <c r="G319" s="255" t="s">
        <v>322</v>
      </c>
      <c r="H319" s="256"/>
      <c r="I319" s="257"/>
      <c r="J319" s="51"/>
      <c r="K319" s="51"/>
      <c r="L319" s="51"/>
      <c r="M319" s="193"/>
      <c r="N319" s="185"/>
    </row>
    <row r="320" spans="2:14" s="50" customFormat="1" x14ac:dyDescent="0.25">
      <c r="B320" s="57">
        <v>2</v>
      </c>
      <c r="C320" s="57">
        <v>5</v>
      </c>
      <c r="D320" s="57">
        <v>1</v>
      </c>
      <c r="E320" s="57">
        <v>2</v>
      </c>
      <c r="F320" s="52"/>
      <c r="G320" s="258" t="s">
        <v>323</v>
      </c>
      <c r="H320" s="259"/>
      <c r="I320" s="260"/>
      <c r="J320" s="51"/>
      <c r="K320" s="51"/>
      <c r="L320" s="51">
        <f>M333</f>
        <v>0</v>
      </c>
      <c r="M320" s="193"/>
      <c r="N320" s="185"/>
    </row>
    <row r="321" spans="2:14" s="50" customFormat="1" x14ac:dyDescent="0.25">
      <c r="B321" s="57">
        <v>2</v>
      </c>
      <c r="C321" s="57">
        <v>5</v>
      </c>
      <c r="D321" s="57">
        <v>1</v>
      </c>
      <c r="E321" s="57">
        <v>2</v>
      </c>
      <c r="F321" s="52">
        <v>0.1</v>
      </c>
      <c r="G321" s="258" t="s">
        <v>324</v>
      </c>
      <c r="H321" s="259"/>
      <c r="I321" s="260"/>
      <c r="J321" s="51"/>
      <c r="K321" s="51"/>
      <c r="L321" s="51"/>
      <c r="M321" s="193"/>
      <c r="N321" s="185"/>
    </row>
    <row r="322" spans="2:14" s="50" customFormat="1" x14ac:dyDescent="0.25">
      <c r="B322" s="41">
        <v>2</v>
      </c>
      <c r="C322" s="41">
        <v>5</v>
      </c>
      <c r="D322" s="41">
        <v>1</v>
      </c>
      <c r="E322" s="41">
        <v>2</v>
      </c>
      <c r="F322" s="41">
        <v>0.2</v>
      </c>
      <c r="G322" s="255" t="s">
        <v>325</v>
      </c>
      <c r="H322" s="256"/>
      <c r="I322" s="257"/>
      <c r="J322" s="51"/>
      <c r="K322" s="51">
        <f>L323+L332+L335</f>
        <v>0</v>
      </c>
      <c r="L322" s="51"/>
      <c r="M322" s="193"/>
      <c r="N322" s="185"/>
    </row>
    <row r="323" spans="2:14" s="50" customFormat="1" x14ac:dyDescent="0.25">
      <c r="B323" s="57">
        <v>2</v>
      </c>
      <c r="C323" s="57">
        <v>5</v>
      </c>
      <c r="D323" s="57">
        <v>1</v>
      </c>
      <c r="E323" s="57">
        <v>3</v>
      </c>
      <c r="F323" s="52"/>
      <c r="G323" s="258" t="s">
        <v>326</v>
      </c>
      <c r="H323" s="259"/>
      <c r="I323" s="260"/>
      <c r="J323" s="51"/>
      <c r="K323" s="51"/>
      <c r="L323" s="51">
        <f>SUM(M336:M343)</f>
        <v>0</v>
      </c>
      <c r="M323" s="193"/>
      <c r="N323" s="185"/>
    </row>
    <row r="324" spans="2:14" s="50" customFormat="1" x14ac:dyDescent="0.25">
      <c r="B324" s="41">
        <v>2</v>
      </c>
      <c r="C324" s="41">
        <v>5</v>
      </c>
      <c r="D324" s="41">
        <v>1</v>
      </c>
      <c r="E324" s="41">
        <v>3</v>
      </c>
      <c r="F324" s="41">
        <v>0.1</v>
      </c>
      <c r="G324" s="255" t="s">
        <v>326</v>
      </c>
      <c r="H324" s="256"/>
      <c r="I324" s="257"/>
      <c r="J324" s="51"/>
      <c r="K324" s="51"/>
      <c r="L324" s="51"/>
      <c r="M324" s="193"/>
      <c r="N324" s="185"/>
    </row>
    <row r="325" spans="2:14" s="50" customFormat="1" x14ac:dyDescent="0.25">
      <c r="B325" s="41">
        <v>2</v>
      </c>
      <c r="C325" s="41">
        <v>5</v>
      </c>
      <c r="D325" s="41">
        <v>2</v>
      </c>
      <c r="E325" s="41"/>
      <c r="F325" s="41"/>
      <c r="G325" s="255" t="s">
        <v>327</v>
      </c>
      <c r="H325" s="256"/>
      <c r="I325" s="257"/>
      <c r="J325" s="51"/>
      <c r="K325" s="51"/>
      <c r="L325" s="51"/>
      <c r="M325" s="193"/>
      <c r="N325" s="185"/>
    </row>
    <row r="326" spans="2:14" s="50" customFormat="1" x14ac:dyDescent="0.25">
      <c r="B326" s="57">
        <v>2</v>
      </c>
      <c r="C326" s="57">
        <v>5</v>
      </c>
      <c r="D326" s="57">
        <v>2</v>
      </c>
      <c r="E326" s="57">
        <v>1</v>
      </c>
      <c r="F326" s="52"/>
      <c r="G326" s="258" t="s">
        <v>328</v>
      </c>
      <c r="H326" s="259"/>
      <c r="I326" s="260"/>
      <c r="J326" s="51"/>
      <c r="K326" s="51"/>
      <c r="L326" s="51"/>
      <c r="M326" s="193"/>
      <c r="N326" s="185"/>
    </row>
    <row r="327" spans="2:14" s="50" customFormat="1" x14ac:dyDescent="0.25">
      <c r="B327" s="57">
        <v>2</v>
      </c>
      <c r="C327" s="57">
        <v>5</v>
      </c>
      <c r="D327" s="57">
        <v>2</v>
      </c>
      <c r="E327" s="57">
        <v>1</v>
      </c>
      <c r="F327" s="52">
        <v>0.1</v>
      </c>
      <c r="G327" s="258" t="s">
        <v>329</v>
      </c>
      <c r="H327" s="259"/>
      <c r="I327" s="260"/>
      <c r="J327" s="51"/>
      <c r="K327" s="51"/>
      <c r="L327" s="51"/>
      <c r="M327" s="193"/>
      <c r="N327" s="185"/>
    </row>
    <row r="328" spans="2:14" s="50" customFormat="1" x14ac:dyDescent="0.25">
      <c r="B328" s="57">
        <v>2</v>
      </c>
      <c r="C328" s="57">
        <v>5</v>
      </c>
      <c r="D328" s="57">
        <v>2</v>
      </c>
      <c r="E328" s="57">
        <v>1</v>
      </c>
      <c r="F328" s="52">
        <v>0.2</v>
      </c>
      <c r="G328" s="258" t="s">
        <v>330</v>
      </c>
      <c r="H328" s="259"/>
      <c r="I328" s="260"/>
      <c r="J328" s="51"/>
      <c r="K328" s="51"/>
      <c r="L328" s="51"/>
      <c r="M328" s="193"/>
      <c r="N328" s="185"/>
    </row>
    <row r="329" spans="2:14" s="50" customFormat="1" x14ac:dyDescent="0.25">
      <c r="B329" s="57">
        <v>2</v>
      </c>
      <c r="C329" s="57">
        <v>5</v>
      </c>
      <c r="D329" s="57">
        <v>2</v>
      </c>
      <c r="E329" s="57">
        <v>1</v>
      </c>
      <c r="F329" s="52">
        <v>0.3</v>
      </c>
      <c r="G329" s="258" t="s">
        <v>331</v>
      </c>
      <c r="H329" s="259"/>
      <c r="I329" s="260"/>
      <c r="J329" s="51"/>
      <c r="K329" s="51"/>
      <c r="L329" s="51"/>
      <c r="M329" s="193"/>
      <c r="N329" s="185"/>
    </row>
    <row r="330" spans="2:14" s="50" customFormat="1" x14ac:dyDescent="0.25">
      <c r="B330" s="57">
        <v>2</v>
      </c>
      <c r="C330" s="57">
        <v>5</v>
      </c>
      <c r="D330" s="57">
        <v>2</v>
      </c>
      <c r="E330" s="57">
        <v>1</v>
      </c>
      <c r="F330" s="52">
        <v>0.4</v>
      </c>
      <c r="G330" s="258" t="s">
        <v>332</v>
      </c>
      <c r="H330" s="259"/>
      <c r="I330" s="260"/>
      <c r="J330" s="51"/>
      <c r="K330" s="51"/>
      <c r="L330" s="51"/>
      <c r="M330" s="193"/>
      <c r="N330" s="185"/>
    </row>
    <row r="331" spans="2:14" s="50" customFormat="1" x14ac:dyDescent="0.25">
      <c r="B331" s="57">
        <v>2</v>
      </c>
      <c r="C331" s="57">
        <v>5</v>
      </c>
      <c r="D331" s="57">
        <v>2</v>
      </c>
      <c r="E331" s="57">
        <v>1</v>
      </c>
      <c r="F331" s="52">
        <v>0.5</v>
      </c>
      <c r="G331" s="258" t="s">
        <v>333</v>
      </c>
      <c r="H331" s="259"/>
      <c r="I331" s="260"/>
      <c r="J331" s="51"/>
      <c r="K331" s="51"/>
      <c r="L331" s="51"/>
      <c r="M331" s="193"/>
      <c r="N331" s="185"/>
    </row>
    <row r="332" spans="2:14" s="50" customFormat="1" x14ac:dyDescent="0.25">
      <c r="B332" s="57">
        <v>2</v>
      </c>
      <c r="C332" s="57">
        <v>5</v>
      </c>
      <c r="D332" s="57">
        <v>2</v>
      </c>
      <c r="E332" s="57">
        <v>1</v>
      </c>
      <c r="F332" s="52">
        <v>0.6</v>
      </c>
      <c r="G332" s="258" t="s">
        <v>334</v>
      </c>
      <c r="H332" s="259"/>
      <c r="I332" s="260"/>
      <c r="J332" s="51"/>
      <c r="K332" s="51"/>
      <c r="L332" s="51">
        <f>M345+M346</f>
        <v>0</v>
      </c>
      <c r="M332" s="193"/>
      <c r="N332" s="185"/>
    </row>
    <row r="333" spans="2:14" s="50" customFormat="1" x14ac:dyDescent="0.25">
      <c r="B333" s="57">
        <v>2</v>
      </c>
      <c r="C333" s="57">
        <v>5</v>
      </c>
      <c r="D333" s="57">
        <v>2</v>
      </c>
      <c r="E333" s="57">
        <v>1</v>
      </c>
      <c r="F333" s="52">
        <v>0.7</v>
      </c>
      <c r="G333" s="258" t="s">
        <v>335</v>
      </c>
      <c r="H333" s="259"/>
      <c r="I333" s="260"/>
      <c r="J333" s="51"/>
      <c r="K333" s="51"/>
      <c r="L333" s="51"/>
      <c r="M333" s="193"/>
      <c r="N333" s="185"/>
    </row>
    <row r="334" spans="2:14" s="50" customFormat="1" x14ac:dyDescent="0.25">
      <c r="B334" s="41">
        <v>2</v>
      </c>
      <c r="C334" s="41">
        <v>5</v>
      </c>
      <c r="D334" s="41">
        <v>2</v>
      </c>
      <c r="E334" s="41">
        <v>1</v>
      </c>
      <c r="F334" s="41">
        <v>0.8</v>
      </c>
      <c r="G334" s="255" t="s">
        <v>336</v>
      </c>
      <c r="H334" s="256"/>
      <c r="I334" s="257"/>
      <c r="J334" s="51"/>
      <c r="K334" s="51"/>
      <c r="L334" s="51"/>
      <c r="M334" s="193"/>
      <c r="N334" s="185"/>
    </row>
    <row r="335" spans="2:14" s="50" customFormat="1" x14ac:dyDescent="0.25">
      <c r="B335" s="57">
        <v>2</v>
      </c>
      <c r="C335" s="57">
        <v>5</v>
      </c>
      <c r="D335" s="57">
        <v>2</v>
      </c>
      <c r="E335" s="57">
        <v>2</v>
      </c>
      <c r="F335" s="52"/>
      <c r="G335" s="258" t="s">
        <v>337</v>
      </c>
      <c r="H335" s="259"/>
      <c r="I335" s="260"/>
      <c r="J335" s="51"/>
      <c r="K335" s="51"/>
      <c r="L335" s="51">
        <f>M348+M349</f>
        <v>0</v>
      </c>
      <c r="M335" s="193"/>
      <c r="N335" s="185"/>
    </row>
    <row r="336" spans="2:14" s="50" customFormat="1" x14ac:dyDescent="0.25">
      <c r="B336" s="57">
        <v>2</v>
      </c>
      <c r="C336" s="57">
        <v>5</v>
      </c>
      <c r="D336" s="57">
        <v>2</v>
      </c>
      <c r="E336" s="57">
        <v>2</v>
      </c>
      <c r="F336" s="52">
        <v>0.1</v>
      </c>
      <c r="G336" s="258" t="s">
        <v>338</v>
      </c>
      <c r="H336" s="259"/>
      <c r="I336" s="260"/>
      <c r="J336" s="51"/>
      <c r="K336" s="51"/>
      <c r="L336" s="51"/>
      <c r="M336" s="193"/>
      <c r="N336" s="185"/>
    </row>
    <row r="337" spans="2:14" s="50" customFormat="1" x14ac:dyDescent="0.25">
      <c r="B337" s="41">
        <v>2</v>
      </c>
      <c r="C337" s="41">
        <v>5</v>
      </c>
      <c r="D337" s="41">
        <v>2</v>
      </c>
      <c r="E337" s="41">
        <v>2</v>
      </c>
      <c r="F337" s="41">
        <v>0.2</v>
      </c>
      <c r="G337" s="255" t="s">
        <v>339</v>
      </c>
      <c r="H337" s="256"/>
      <c r="I337" s="257"/>
      <c r="J337" s="51"/>
      <c r="K337" s="51"/>
      <c r="L337" s="51"/>
      <c r="M337" s="193"/>
      <c r="N337" s="185"/>
    </row>
    <row r="338" spans="2:14" s="50" customFormat="1" x14ac:dyDescent="0.25">
      <c r="B338" s="57">
        <v>2</v>
      </c>
      <c r="C338" s="57">
        <v>5</v>
      </c>
      <c r="D338" s="57">
        <v>2</v>
      </c>
      <c r="E338" s="57">
        <v>3</v>
      </c>
      <c r="F338" s="52"/>
      <c r="G338" s="258" t="s">
        <v>340</v>
      </c>
      <c r="H338" s="259"/>
      <c r="I338" s="260"/>
      <c r="J338" s="51"/>
      <c r="K338" s="51">
        <f>L339+L342</f>
        <v>0</v>
      </c>
      <c r="L338" s="51"/>
      <c r="M338" s="193"/>
      <c r="N338" s="185"/>
    </row>
    <row r="339" spans="2:14" s="50" customFormat="1" x14ac:dyDescent="0.25">
      <c r="B339" s="57">
        <v>2</v>
      </c>
      <c r="C339" s="57">
        <v>5</v>
      </c>
      <c r="D339" s="57">
        <v>2</v>
      </c>
      <c r="E339" s="57">
        <v>3</v>
      </c>
      <c r="F339" s="52">
        <v>0.1</v>
      </c>
      <c r="G339" s="258" t="s">
        <v>341</v>
      </c>
      <c r="H339" s="259"/>
      <c r="I339" s="260"/>
      <c r="J339" s="51"/>
      <c r="K339" s="51"/>
      <c r="L339" s="51">
        <f>M352+M353</f>
        <v>0</v>
      </c>
      <c r="M339" s="193"/>
      <c r="N339" s="185"/>
    </row>
    <row r="340" spans="2:14" s="50" customFormat="1" x14ac:dyDescent="0.25">
      <c r="B340" s="41">
        <v>2</v>
      </c>
      <c r="C340" s="41">
        <v>5</v>
      </c>
      <c r="D340" s="41">
        <v>2</v>
      </c>
      <c r="E340" s="41">
        <v>3</v>
      </c>
      <c r="F340" s="41">
        <v>0.2</v>
      </c>
      <c r="G340" s="255" t="s">
        <v>342</v>
      </c>
      <c r="H340" s="256"/>
      <c r="I340" s="257"/>
      <c r="J340" s="51"/>
      <c r="K340" s="51"/>
      <c r="L340" s="51"/>
      <c r="M340" s="193"/>
      <c r="N340" s="185"/>
    </row>
    <row r="341" spans="2:14" s="50" customFormat="1" x14ac:dyDescent="0.25">
      <c r="B341" s="41">
        <v>2</v>
      </c>
      <c r="C341" s="41">
        <v>5</v>
      </c>
      <c r="D341" s="41">
        <v>3</v>
      </c>
      <c r="E341" s="41"/>
      <c r="F341" s="41"/>
      <c r="G341" s="255" t="s">
        <v>343</v>
      </c>
      <c r="H341" s="256"/>
      <c r="I341" s="257"/>
      <c r="J341" s="51"/>
      <c r="K341" s="51"/>
      <c r="L341" s="51"/>
      <c r="M341" s="193"/>
      <c r="N341" s="185"/>
    </row>
    <row r="342" spans="2:14" s="50" customFormat="1" x14ac:dyDescent="0.25">
      <c r="B342" s="57">
        <v>2</v>
      </c>
      <c r="C342" s="57">
        <v>5</v>
      </c>
      <c r="D342" s="57">
        <v>3</v>
      </c>
      <c r="E342" s="57">
        <v>1</v>
      </c>
      <c r="F342" s="52"/>
      <c r="G342" s="258" t="s">
        <v>344</v>
      </c>
      <c r="H342" s="259"/>
      <c r="I342" s="260"/>
      <c r="J342" s="51"/>
      <c r="K342" s="51"/>
      <c r="L342" s="51">
        <f>M355+M356</f>
        <v>0</v>
      </c>
      <c r="M342" s="193"/>
      <c r="N342" s="185"/>
    </row>
    <row r="343" spans="2:14" s="50" customFormat="1" x14ac:dyDescent="0.25">
      <c r="B343" s="57">
        <v>2</v>
      </c>
      <c r="C343" s="57">
        <v>5</v>
      </c>
      <c r="D343" s="57">
        <v>3</v>
      </c>
      <c r="E343" s="57">
        <v>1</v>
      </c>
      <c r="F343" s="52">
        <v>0.1</v>
      </c>
      <c r="G343" s="258" t="s">
        <v>345</v>
      </c>
      <c r="H343" s="259"/>
      <c r="I343" s="260"/>
      <c r="J343" s="51"/>
      <c r="K343" s="51"/>
      <c r="L343" s="51"/>
      <c r="M343" s="193"/>
      <c r="N343" s="185"/>
    </row>
    <row r="344" spans="2:14" s="50" customFormat="1" x14ac:dyDescent="0.25">
      <c r="B344" s="41">
        <v>2</v>
      </c>
      <c r="C344" s="41">
        <v>5</v>
      </c>
      <c r="D344" s="41">
        <v>3</v>
      </c>
      <c r="E344" s="41">
        <v>1</v>
      </c>
      <c r="F344" s="41">
        <v>0.2</v>
      </c>
      <c r="G344" s="255" t="s">
        <v>346</v>
      </c>
      <c r="H344" s="256"/>
      <c r="I344" s="257"/>
      <c r="J344" s="51"/>
      <c r="K344" s="51"/>
      <c r="L344" s="51"/>
      <c r="M344" s="193"/>
      <c r="N344" s="185"/>
    </row>
    <row r="345" spans="2:14" s="50" customFormat="1" x14ac:dyDescent="0.25">
      <c r="B345" s="57">
        <v>2</v>
      </c>
      <c r="C345" s="57">
        <v>5</v>
      </c>
      <c r="D345" s="57">
        <v>3</v>
      </c>
      <c r="E345" s="57">
        <v>2</v>
      </c>
      <c r="F345" s="52"/>
      <c r="G345" s="258" t="s">
        <v>347</v>
      </c>
      <c r="H345" s="259"/>
      <c r="I345" s="260"/>
      <c r="J345" s="51"/>
      <c r="K345" s="51">
        <f>L346+L350</f>
        <v>0</v>
      </c>
      <c r="L345" s="51"/>
      <c r="M345" s="193"/>
      <c r="N345" s="185"/>
    </row>
    <row r="346" spans="2:14" s="50" customFormat="1" x14ac:dyDescent="0.25">
      <c r="B346" s="57">
        <v>2</v>
      </c>
      <c r="C346" s="57">
        <v>5</v>
      </c>
      <c r="D346" s="57">
        <v>3</v>
      </c>
      <c r="E346" s="57">
        <v>2</v>
      </c>
      <c r="F346" s="52">
        <v>0.1</v>
      </c>
      <c r="G346" s="258" t="s">
        <v>348</v>
      </c>
      <c r="H346" s="259"/>
      <c r="I346" s="260"/>
      <c r="J346" s="51"/>
      <c r="K346" s="51"/>
      <c r="L346" s="51">
        <f>M359+M360+M361</f>
        <v>0</v>
      </c>
      <c r="M346" s="193"/>
      <c r="N346" s="185"/>
    </row>
    <row r="347" spans="2:14" s="50" customFormat="1" x14ac:dyDescent="0.25">
      <c r="B347" s="41">
        <v>2</v>
      </c>
      <c r="C347" s="41">
        <v>5</v>
      </c>
      <c r="D347" s="41">
        <v>3</v>
      </c>
      <c r="E347" s="41">
        <v>2</v>
      </c>
      <c r="F347" s="41">
        <v>0.2</v>
      </c>
      <c r="G347" s="255" t="s">
        <v>349</v>
      </c>
      <c r="H347" s="256"/>
      <c r="I347" s="257"/>
      <c r="J347" s="51"/>
      <c r="K347" s="51"/>
      <c r="L347" s="51"/>
      <c r="M347" s="193"/>
      <c r="N347" s="185"/>
    </row>
    <row r="348" spans="2:14" s="50" customFormat="1" x14ac:dyDescent="0.25">
      <c r="B348" s="41">
        <v>2</v>
      </c>
      <c r="C348" s="41">
        <v>5</v>
      </c>
      <c r="D348" s="41">
        <v>4</v>
      </c>
      <c r="E348" s="41"/>
      <c r="F348" s="41"/>
      <c r="G348" s="255" t="s">
        <v>350</v>
      </c>
      <c r="H348" s="256"/>
      <c r="I348" s="257"/>
      <c r="J348" s="51"/>
      <c r="K348" s="51"/>
      <c r="L348" s="51"/>
      <c r="M348" s="193"/>
      <c r="N348" s="185"/>
    </row>
    <row r="349" spans="2:14" s="50" customFormat="1" x14ac:dyDescent="0.25">
      <c r="B349" s="57">
        <v>2</v>
      </c>
      <c r="C349" s="57">
        <v>5</v>
      </c>
      <c r="D349" s="57">
        <v>4</v>
      </c>
      <c r="E349" s="57">
        <v>1</v>
      </c>
      <c r="F349" s="52"/>
      <c r="G349" s="258" t="s">
        <v>351</v>
      </c>
      <c r="H349" s="259"/>
      <c r="I349" s="260"/>
      <c r="J349" s="51"/>
      <c r="K349" s="51"/>
      <c r="L349" s="51"/>
      <c r="M349" s="193"/>
      <c r="N349" s="185"/>
    </row>
    <row r="350" spans="2:14" s="50" customFormat="1" x14ac:dyDescent="0.25">
      <c r="B350" s="57">
        <v>2</v>
      </c>
      <c r="C350" s="57">
        <v>5</v>
      </c>
      <c r="D350" s="57">
        <v>4</v>
      </c>
      <c r="E350" s="57">
        <v>1</v>
      </c>
      <c r="F350" s="52">
        <v>0.1</v>
      </c>
      <c r="G350" s="258" t="s">
        <v>352</v>
      </c>
      <c r="H350" s="259"/>
      <c r="I350" s="260"/>
      <c r="J350" s="51"/>
      <c r="K350" s="51"/>
      <c r="L350" s="51">
        <f>M363+M364</f>
        <v>0</v>
      </c>
      <c r="M350" s="193"/>
      <c r="N350" s="185"/>
    </row>
    <row r="351" spans="2:14" s="50" customFormat="1" x14ac:dyDescent="0.25">
      <c r="B351" s="57">
        <v>2</v>
      </c>
      <c r="C351" s="57">
        <v>5</v>
      </c>
      <c r="D351" s="57">
        <v>4</v>
      </c>
      <c r="E351" s="57">
        <v>1</v>
      </c>
      <c r="F351" s="52">
        <v>0.2</v>
      </c>
      <c r="G351" s="258" t="s">
        <v>353</v>
      </c>
      <c r="H351" s="259"/>
      <c r="I351" s="260"/>
      <c r="J351" s="51"/>
      <c r="K351" s="51"/>
      <c r="L351" s="51"/>
      <c r="M351" s="193"/>
      <c r="N351" s="185"/>
    </row>
    <row r="352" spans="2:14" s="50" customFormat="1" x14ac:dyDescent="0.25">
      <c r="B352" s="41">
        <v>2</v>
      </c>
      <c r="C352" s="41">
        <v>5</v>
      </c>
      <c r="D352" s="41">
        <v>4</v>
      </c>
      <c r="E352" s="41">
        <v>1</v>
      </c>
      <c r="F352" s="41">
        <v>0.3</v>
      </c>
      <c r="G352" s="255" t="s">
        <v>354</v>
      </c>
      <c r="H352" s="256"/>
      <c r="I352" s="257"/>
      <c r="J352" s="51"/>
      <c r="K352" s="51"/>
      <c r="L352" s="51"/>
      <c r="M352" s="193"/>
      <c r="N352" s="185"/>
    </row>
    <row r="353" spans="2:14" s="50" customFormat="1" x14ac:dyDescent="0.25">
      <c r="B353" s="57">
        <v>2</v>
      </c>
      <c r="C353" s="57">
        <v>5</v>
      </c>
      <c r="D353" s="57">
        <v>4</v>
      </c>
      <c r="E353" s="57">
        <v>2</v>
      </c>
      <c r="F353" s="52"/>
      <c r="G353" s="258" t="s">
        <v>355</v>
      </c>
      <c r="H353" s="259"/>
      <c r="I353" s="260"/>
      <c r="J353" s="51"/>
      <c r="K353" s="51">
        <f>L354+L357</f>
        <v>0</v>
      </c>
      <c r="L353" s="51"/>
      <c r="M353" s="193"/>
      <c r="N353" s="185"/>
    </row>
    <row r="354" spans="2:14" s="50" customFormat="1" x14ac:dyDescent="0.25">
      <c r="B354" s="57">
        <v>2</v>
      </c>
      <c r="C354" s="57">
        <v>5</v>
      </c>
      <c r="D354" s="57">
        <v>4</v>
      </c>
      <c r="E354" s="57">
        <v>2</v>
      </c>
      <c r="F354" s="52">
        <v>0.1</v>
      </c>
      <c r="G354" s="258" t="s">
        <v>356</v>
      </c>
      <c r="H354" s="259"/>
      <c r="I354" s="260"/>
      <c r="J354" s="51"/>
      <c r="K354" s="51"/>
      <c r="L354" s="51">
        <f>M367+M368</f>
        <v>0</v>
      </c>
      <c r="M354" s="193"/>
      <c r="N354" s="185"/>
    </row>
    <row r="355" spans="2:14" s="50" customFormat="1" x14ac:dyDescent="0.25">
      <c r="B355" s="41">
        <v>2</v>
      </c>
      <c r="C355" s="41">
        <v>5</v>
      </c>
      <c r="D355" s="41">
        <v>4</v>
      </c>
      <c r="E355" s="41">
        <v>2</v>
      </c>
      <c r="F355" s="41">
        <v>0.2</v>
      </c>
      <c r="G355" s="255" t="s">
        <v>357</v>
      </c>
      <c r="H355" s="256"/>
      <c r="I355" s="257"/>
      <c r="J355" s="51"/>
      <c r="K355" s="51"/>
      <c r="L355" s="51"/>
      <c r="M355" s="193"/>
      <c r="N355" s="185"/>
    </row>
    <row r="356" spans="2:14" x14ac:dyDescent="0.25">
      <c r="B356" s="41">
        <v>2</v>
      </c>
      <c r="C356" s="41">
        <v>5</v>
      </c>
      <c r="D356" s="41">
        <v>5</v>
      </c>
      <c r="E356" s="41"/>
      <c r="F356" s="41"/>
      <c r="G356" s="255" t="s">
        <v>358</v>
      </c>
      <c r="H356" s="256"/>
      <c r="I356" s="257"/>
      <c r="J356" s="51"/>
      <c r="K356" s="51"/>
      <c r="L356" s="51"/>
      <c r="M356" s="193"/>
      <c r="N356" s="185"/>
    </row>
    <row r="357" spans="2:14" x14ac:dyDescent="0.25">
      <c r="B357" s="57">
        <v>2</v>
      </c>
      <c r="C357" s="57">
        <v>5</v>
      </c>
      <c r="D357" s="57">
        <v>5</v>
      </c>
      <c r="E357" s="57">
        <v>1</v>
      </c>
      <c r="F357" s="52"/>
      <c r="G357" s="258" t="s">
        <v>359</v>
      </c>
      <c r="H357" s="259"/>
      <c r="I357" s="260"/>
      <c r="J357" s="51"/>
      <c r="K357" s="51"/>
      <c r="L357" s="51">
        <f>M370+M371</f>
        <v>0</v>
      </c>
      <c r="M357" s="193"/>
      <c r="N357" s="185"/>
    </row>
    <row r="358" spans="2:14" x14ac:dyDescent="0.25">
      <c r="B358" s="57">
        <v>2</v>
      </c>
      <c r="C358" s="57">
        <v>5</v>
      </c>
      <c r="D358" s="57">
        <v>5</v>
      </c>
      <c r="E358" s="57">
        <v>1</v>
      </c>
      <c r="F358" s="52">
        <v>0.1</v>
      </c>
      <c r="G358" s="258" t="s">
        <v>360</v>
      </c>
      <c r="H358" s="259"/>
      <c r="I358" s="260"/>
      <c r="J358" s="51"/>
      <c r="K358" s="51"/>
      <c r="L358" s="51"/>
      <c r="M358" s="193"/>
      <c r="N358" s="185"/>
    </row>
    <row r="359" spans="2:14" x14ac:dyDescent="0.25">
      <c r="B359" s="41">
        <v>2</v>
      </c>
      <c r="C359" s="41">
        <v>5</v>
      </c>
      <c r="D359" s="41">
        <v>5</v>
      </c>
      <c r="E359" s="41">
        <v>1</v>
      </c>
      <c r="F359" s="41">
        <v>0.2</v>
      </c>
      <c r="G359" s="255" t="s">
        <v>361</v>
      </c>
      <c r="H359" s="256"/>
      <c r="I359" s="257"/>
      <c r="J359" s="51"/>
      <c r="K359" s="51"/>
      <c r="L359" s="51"/>
      <c r="M359" s="193"/>
      <c r="N359" s="185"/>
    </row>
    <row r="360" spans="2:14" x14ac:dyDescent="0.25">
      <c r="B360" s="57">
        <v>2</v>
      </c>
      <c r="C360" s="57">
        <v>5</v>
      </c>
      <c r="D360" s="57">
        <v>5</v>
      </c>
      <c r="E360" s="57">
        <v>2</v>
      </c>
      <c r="F360" s="52"/>
      <c r="G360" s="258" t="s">
        <v>362</v>
      </c>
      <c r="H360" s="259"/>
      <c r="I360" s="260"/>
      <c r="J360" s="51"/>
      <c r="K360" s="51">
        <f>L361+L363+L365</f>
        <v>0</v>
      </c>
      <c r="L360" s="51"/>
      <c r="M360" s="193"/>
      <c r="N360" s="185"/>
    </row>
    <row r="361" spans="2:14" x14ac:dyDescent="0.25">
      <c r="B361" s="57">
        <v>2</v>
      </c>
      <c r="C361" s="57">
        <v>5</v>
      </c>
      <c r="D361" s="57">
        <v>5</v>
      </c>
      <c r="E361" s="57">
        <v>2</v>
      </c>
      <c r="F361" s="52">
        <v>0.1</v>
      </c>
      <c r="G361" s="258" t="s">
        <v>363</v>
      </c>
      <c r="H361" s="259"/>
      <c r="I361" s="260"/>
      <c r="J361" s="51"/>
      <c r="K361" s="51"/>
      <c r="L361" s="51">
        <f>M374</f>
        <v>0</v>
      </c>
      <c r="M361" s="193"/>
      <c r="N361" s="185"/>
    </row>
    <row r="362" spans="2:14" x14ac:dyDescent="0.25">
      <c r="B362" s="41">
        <v>2</v>
      </c>
      <c r="C362" s="41">
        <v>5</v>
      </c>
      <c r="D362" s="41">
        <v>5</v>
      </c>
      <c r="E362" s="41">
        <v>2</v>
      </c>
      <c r="F362" s="41">
        <v>0.2</v>
      </c>
      <c r="G362" s="255" t="s">
        <v>364</v>
      </c>
      <c r="H362" s="256"/>
      <c r="I362" s="257"/>
      <c r="J362" s="51"/>
      <c r="K362" s="51"/>
      <c r="L362" s="51"/>
      <c r="M362" s="193"/>
      <c r="N362" s="185"/>
    </row>
    <row r="363" spans="2:14" x14ac:dyDescent="0.25">
      <c r="B363" s="41">
        <v>2</v>
      </c>
      <c r="C363" s="41">
        <v>5</v>
      </c>
      <c r="D363" s="41">
        <v>6</v>
      </c>
      <c r="E363" s="41"/>
      <c r="F363" s="41"/>
      <c r="G363" s="255" t="s">
        <v>365</v>
      </c>
      <c r="H363" s="256"/>
      <c r="I363" s="257"/>
      <c r="J363" s="51"/>
      <c r="K363" s="51"/>
      <c r="L363" s="51">
        <f>M376</f>
        <v>0</v>
      </c>
      <c r="M363" s="193"/>
      <c r="N363" s="185"/>
    </row>
    <row r="364" spans="2:14" x14ac:dyDescent="0.25">
      <c r="B364" s="57">
        <v>2</v>
      </c>
      <c r="C364" s="57">
        <v>5</v>
      </c>
      <c r="D364" s="57">
        <v>6</v>
      </c>
      <c r="E364" s="57">
        <v>1</v>
      </c>
      <c r="F364" s="52"/>
      <c r="G364" s="258" t="s">
        <v>366</v>
      </c>
      <c r="H364" s="259"/>
      <c r="I364" s="260"/>
      <c r="J364" s="51"/>
      <c r="K364" s="51"/>
      <c r="L364" s="51"/>
      <c r="M364" s="193"/>
      <c r="N364" s="185"/>
    </row>
    <row r="365" spans="2:14" x14ac:dyDescent="0.25">
      <c r="B365" s="41">
        <v>2</v>
      </c>
      <c r="C365" s="41">
        <v>5</v>
      </c>
      <c r="D365" s="41">
        <v>6</v>
      </c>
      <c r="E365" s="41">
        <v>1</v>
      </c>
      <c r="F365" s="41">
        <v>0.1</v>
      </c>
      <c r="G365" s="255" t="s">
        <v>367</v>
      </c>
      <c r="H365" s="256"/>
      <c r="I365" s="257"/>
      <c r="J365" s="51"/>
      <c r="K365" s="51"/>
      <c r="L365" s="51">
        <f>M378</f>
        <v>0</v>
      </c>
      <c r="M365" s="193"/>
      <c r="N365" s="185"/>
    </row>
    <row r="366" spans="2:14" x14ac:dyDescent="0.25">
      <c r="B366" s="57">
        <v>2</v>
      </c>
      <c r="C366" s="57">
        <v>5</v>
      </c>
      <c r="D366" s="57">
        <v>6</v>
      </c>
      <c r="E366" s="57">
        <v>2</v>
      </c>
      <c r="F366" s="52"/>
      <c r="G366" s="258" t="s">
        <v>368</v>
      </c>
      <c r="H366" s="259"/>
      <c r="I366" s="260"/>
      <c r="J366" s="51"/>
      <c r="K366" s="51"/>
      <c r="L366" s="51"/>
      <c r="M366" s="193"/>
      <c r="N366" s="185"/>
    </row>
    <row r="367" spans="2:14" x14ac:dyDescent="0.25">
      <c r="B367" s="41">
        <v>2</v>
      </c>
      <c r="C367" s="41">
        <v>5</v>
      </c>
      <c r="D367" s="41">
        <v>6</v>
      </c>
      <c r="E367" s="41">
        <v>2</v>
      </c>
      <c r="F367" s="41">
        <v>0.1</v>
      </c>
      <c r="G367" s="255" t="s">
        <v>369</v>
      </c>
      <c r="H367" s="256"/>
      <c r="I367" s="257"/>
      <c r="J367" s="51"/>
      <c r="K367" s="51">
        <f>L368+L370+L372</f>
        <v>0</v>
      </c>
      <c r="L367" s="51"/>
      <c r="M367" s="193"/>
      <c r="N367" s="185"/>
    </row>
    <row r="368" spans="2:14" x14ac:dyDescent="0.25">
      <c r="B368" s="57">
        <v>2</v>
      </c>
      <c r="C368" s="57">
        <v>5</v>
      </c>
      <c r="D368" s="57">
        <v>6</v>
      </c>
      <c r="E368" s="57">
        <v>3</v>
      </c>
      <c r="F368" s="52"/>
      <c r="G368" s="258" t="s">
        <v>370</v>
      </c>
      <c r="H368" s="259"/>
      <c r="I368" s="260"/>
      <c r="J368" s="51"/>
      <c r="K368" s="51"/>
      <c r="L368" s="51"/>
      <c r="M368" s="193"/>
      <c r="N368" s="185"/>
    </row>
    <row r="369" spans="2:14" x14ac:dyDescent="0.25">
      <c r="B369" s="41">
        <v>2</v>
      </c>
      <c r="C369" s="41">
        <v>5</v>
      </c>
      <c r="D369" s="41">
        <v>6</v>
      </c>
      <c r="E369" s="58">
        <v>3</v>
      </c>
      <c r="F369" s="53">
        <v>0.1</v>
      </c>
      <c r="G369" s="255" t="s">
        <v>371</v>
      </c>
      <c r="H369" s="256"/>
      <c r="I369" s="257"/>
      <c r="J369" s="51"/>
      <c r="K369" s="51"/>
      <c r="L369" s="51"/>
      <c r="M369" s="193"/>
      <c r="N369" s="185"/>
    </row>
    <row r="370" spans="2:14" x14ac:dyDescent="0.25">
      <c r="B370" s="41">
        <v>2</v>
      </c>
      <c r="C370" s="41">
        <v>5</v>
      </c>
      <c r="D370" s="41">
        <v>9</v>
      </c>
      <c r="E370" s="41"/>
      <c r="F370" s="53"/>
      <c r="G370" s="255" t="s">
        <v>372</v>
      </c>
      <c r="H370" s="256"/>
      <c r="I370" s="257"/>
      <c r="J370" s="51"/>
      <c r="K370" s="51"/>
      <c r="L370" s="51"/>
      <c r="M370" s="193"/>
      <c r="N370" s="185"/>
    </row>
    <row r="371" spans="2:14" x14ac:dyDescent="0.25">
      <c r="B371" s="57">
        <v>2</v>
      </c>
      <c r="C371" s="57">
        <v>5</v>
      </c>
      <c r="D371" s="57">
        <v>9</v>
      </c>
      <c r="E371" s="57">
        <v>1</v>
      </c>
      <c r="F371" s="52"/>
      <c r="G371" s="258" t="s">
        <v>373</v>
      </c>
      <c r="H371" s="259"/>
      <c r="I371" s="260"/>
      <c r="J371" s="51"/>
      <c r="K371" s="51"/>
      <c r="L371" s="51"/>
      <c r="M371" s="193"/>
      <c r="N371" s="185"/>
    </row>
    <row r="372" spans="2:14" x14ac:dyDescent="0.25">
      <c r="B372" s="41">
        <v>2</v>
      </c>
      <c r="C372" s="41">
        <v>5</v>
      </c>
      <c r="D372" s="41">
        <v>9</v>
      </c>
      <c r="E372" s="41">
        <v>1</v>
      </c>
      <c r="F372" s="41">
        <v>0.1</v>
      </c>
      <c r="G372" s="255" t="s">
        <v>374</v>
      </c>
      <c r="H372" s="256"/>
      <c r="I372" s="257"/>
      <c r="J372" s="51"/>
      <c r="K372" s="51"/>
      <c r="L372" s="51">
        <f>M372</f>
        <v>0</v>
      </c>
      <c r="M372" s="193"/>
      <c r="N372" s="185"/>
    </row>
    <row r="373" spans="2:14" x14ac:dyDescent="0.25">
      <c r="B373" s="57">
        <v>2</v>
      </c>
      <c r="C373" s="57">
        <v>5</v>
      </c>
      <c r="D373" s="57">
        <v>9</v>
      </c>
      <c r="E373" s="57">
        <v>2</v>
      </c>
      <c r="F373" s="52"/>
      <c r="G373" s="258" t="s">
        <v>375</v>
      </c>
      <c r="H373" s="259"/>
      <c r="I373" s="260"/>
      <c r="J373" s="51"/>
      <c r="K373" s="51"/>
      <c r="L373" s="51"/>
      <c r="M373" s="193"/>
      <c r="N373" s="185"/>
    </row>
    <row r="374" spans="2:14" x14ac:dyDescent="0.25">
      <c r="B374" s="41">
        <v>2</v>
      </c>
      <c r="C374" s="41">
        <v>5</v>
      </c>
      <c r="D374" s="41">
        <v>9</v>
      </c>
      <c r="E374" s="41">
        <v>2</v>
      </c>
      <c r="F374" s="41">
        <v>0.1</v>
      </c>
      <c r="G374" s="255" t="s">
        <v>376</v>
      </c>
      <c r="H374" s="256"/>
      <c r="I374" s="257"/>
      <c r="J374" s="26"/>
      <c r="K374" s="25"/>
      <c r="L374" s="25"/>
      <c r="M374" s="193"/>
      <c r="N374" s="185"/>
    </row>
    <row r="375" spans="2:14" x14ac:dyDescent="0.25">
      <c r="B375" s="99">
        <v>2</v>
      </c>
      <c r="C375" s="99">
        <v>5</v>
      </c>
      <c r="D375" s="99">
        <v>9</v>
      </c>
      <c r="E375" s="99">
        <v>3</v>
      </c>
      <c r="F375" s="100"/>
      <c r="G375" s="264" t="s">
        <v>377</v>
      </c>
      <c r="H375" s="265"/>
      <c r="I375" s="266"/>
      <c r="J375" s="25"/>
      <c r="K375" s="25"/>
      <c r="L375" s="25"/>
      <c r="M375" s="193"/>
      <c r="N375" s="185"/>
    </row>
    <row r="376" spans="2:14" x14ac:dyDescent="0.25">
      <c r="B376" s="40">
        <v>2</v>
      </c>
      <c r="C376" s="40">
        <v>5</v>
      </c>
      <c r="D376" s="40">
        <v>9</v>
      </c>
      <c r="E376" s="40">
        <v>3</v>
      </c>
      <c r="F376" s="79">
        <v>0.1</v>
      </c>
      <c r="G376" s="261" t="s">
        <v>378</v>
      </c>
      <c r="H376" s="262"/>
      <c r="I376" s="263"/>
      <c r="J376" s="25"/>
      <c r="K376" s="25"/>
      <c r="L376" s="25"/>
      <c r="M376" s="193"/>
      <c r="N376" s="183"/>
    </row>
    <row r="377" spans="2:14" x14ac:dyDescent="0.25">
      <c r="B377" s="41">
        <v>2</v>
      </c>
      <c r="C377" s="41">
        <v>6</v>
      </c>
      <c r="D377" s="41"/>
      <c r="E377" s="41"/>
      <c r="F377" s="77"/>
      <c r="G377" s="243" t="s">
        <v>181</v>
      </c>
      <c r="H377" s="244"/>
      <c r="I377" s="245"/>
      <c r="J377" s="26">
        <f>K378+K385+K390+K400+K396+K410+K414</f>
        <v>2832276.12</v>
      </c>
      <c r="K377" s="25"/>
      <c r="L377" s="25"/>
      <c r="M377" s="193"/>
      <c r="N377" s="183"/>
    </row>
    <row r="378" spans="2:14" x14ac:dyDescent="0.25">
      <c r="B378" s="42">
        <v>2</v>
      </c>
      <c r="C378" s="42">
        <v>6</v>
      </c>
      <c r="D378" s="42">
        <v>1</v>
      </c>
      <c r="E378" s="42"/>
      <c r="F378" s="76"/>
      <c r="G378" s="243" t="s">
        <v>182</v>
      </c>
      <c r="H378" s="244"/>
      <c r="I378" s="245"/>
      <c r="J378" s="25"/>
      <c r="K378" s="25">
        <f>L379</f>
        <v>460256.64</v>
      </c>
      <c r="L378" s="25"/>
      <c r="M378" s="193"/>
      <c r="N378" s="183"/>
    </row>
    <row r="379" spans="2:14" x14ac:dyDescent="0.25">
      <c r="B379" s="42">
        <v>2</v>
      </c>
      <c r="C379" s="42">
        <v>6</v>
      </c>
      <c r="D379" s="42">
        <v>1</v>
      </c>
      <c r="E379" s="42">
        <v>1</v>
      </c>
      <c r="F379" s="76"/>
      <c r="G379" s="240" t="s">
        <v>183</v>
      </c>
      <c r="H379" s="241"/>
      <c r="I379" s="242"/>
      <c r="J379" s="25"/>
      <c r="K379" s="25"/>
      <c r="L379" s="25">
        <f>SUM(M380:M384)</f>
        <v>460256.64</v>
      </c>
      <c r="M379" s="193"/>
      <c r="N379" s="183"/>
    </row>
    <row r="380" spans="2:14" x14ac:dyDescent="0.25">
      <c r="B380" s="42">
        <v>2</v>
      </c>
      <c r="C380" s="42">
        <v>6</v>
      </c>
      <c r="D380" s="42">
        <v>1</v>
      </c>
      <c r="E380" s="42">
        <v>1</v>
      </c>
      <c r="F380" s="76">
        <v>0.1</v>
      </c>
      <c r="G380" s="240" t="s">
        <v>299</v>
      </c>
      <c r="H380" s="241"/>
      <c r="I380" s="242"/>
      <c r="J380" s="25"/>
      <c r="K380" s="25"/>
      <c r="L380" s="25"/>
      <c r="M380" s="74">
        <v>110233.24</v>
      </c>
      <c r="N380" s="183"/>
    </row>
    <row r="381" spans="2:14" x14ac:dyDescent="0.25">
      <c r="B381" s="42">
        <v>2</v>
      </c>
      <c r="C381" s="42">
        <v>6</v>
      </c>
      <c r="D381" s="42">
        <v>1</v>
      </c>
      <c r="E381" s="42">
        <v>2</v>
      </c>
      <c r="F381" s="76">
        <v>0.1</v>
      </c>
      <c r="G381" s="240" t="s">
        <v>300</v>
      </c>
      <c r="H381" s="241"/>
      <c r="I381" s="242"/>
      <c r="J381" s="25"/>
      <c r="K381" s="25"/>
      <c r="L381" s="25"/>
      <c r="M381" s="74">
        <v>0</v>
      </c>
      <c r="N381" s="183"/>
    </row>
    <row r="382" spans="2:14" x14ac:dyDescent="0.25">
      <c r="B382" s="42">
        <v>2</v>
      </c>
      <c r="C382" s="42">
        <v>6</v>
      </c>
      <c r="D382" s="42">
        <v>1</v>
      </c>
      <c r="E382" s="42">
        <v>3</v>
      </c>
      <c r="F382" s="76">
        <v>0.1</v>
      </c>
      <c r="G382" s="240" t="s">
        <v>301</v>
      </c>
      <c r="H382" s="241"/>
      <c r="I382" s="242"/>
      <c r="J382" s="25"/>
      <c r="K382" s="25"/>
      <c r="L382" s="25"/>
      <c r="M382" s="74">
        <v>350023.4</v>
      </c>
      <c r="N382" s="183"/>
    </row>
    <row r="383" spans="2:14" x14ac:dyDescent="0.25">
      <c r="B383" s="42">
        <v>2</v>
      </c>
      <c r="C383" s="42">
        <v>6</v>
      </c>
      <c r="D383" s="42">
        <v>1</v>
      </c>
      <c r="E383" s="42">
        <v>4</v>
      </c>
      <c r="F383" s="76">
        <v>0.1</v>
      </c>
      <c r="G383" s="240" t="s">
        <v>184</v>
      </c>
      <c r="H383" s="241"/>
      <c r="I383" s="242"/>
      <c r="J383" s="25"/>
      <c r="K383" s="25"/>
      <c r="L383" s="25"/>
      <c r="M383" s="74">
        <v>0</v>
      </c>
      <c r="N383" s="183"/>
    </row>
    <row r="384" spans="2:14" x14ac:dyDescent="0.25">
      <c r="B384" s="41">
        <v>2</v>
      </c>
      <c r="C384" s="41">
        <v>6</v>
      </c>
      <c r="D384" s="41">
        <v>1</v>
      </c>
      <c r="E384" s="41">
        <v>9</v>
      </c>
      <c r="F384" s="77">
        <v>0.1</v>
      </c>
      <c r="G384" s="243" t="s">
        <v>185</v>
      </c>
      <c r="H384" s="244"/>
      <c r="I384" s="245"/>
      <c r="J384" s="25"/>
      <c r="K384" s="25"/>
      <c r="L384" s="25"/>
      <c r="M384" s="74">
        <v>0</v>
      </c>
      <c r="N384" s="183"/>
    </row>
    <row r="385" spans="2:14" x14ac:dyDescent="0.25">
      <c r="B385" s="41">
        <v>2</v>
      </c>
      <c r="C385" s="41">
        <v>6</v>
      </c>
      <c r="D385" s="41">
        <v>2</v>
      </c>
      <c r="E385" s="41"/>
      <c r="F385" s="77"/>
      <c r="G385" s="243" t="s">
        <v>186</v>
      </c>
      <c r="H385" s="244"/>
      <c r="I385" s="245"/>
      <c r="J385" s="25"/>
      <c r="K385" s="25">
        <f>L386</f>
        <v>0</v>
      </c>
      <c r="L385" s="25"/>
      <c r="M385" s="74"/>
      <c r="N385" s="183"/>
    </row>
    <row r="386" spans="2:14" x14ac:dyDescent="0.25">
      <c r="B386" s="42">
        <v>2</v>
      </c>
      <c r="C386" s="42">
        <v>6</v>
      </c>
      <c r="D386" s="42">
        <v>2</v>
      </c>
      <c r="E386" s="42">
        <v>1</v>
      </c>
      <c r="F386" s="76"/>
      <c r="G386" s="240" t="s">
        <v>187</v>
      </c>
      <c r="H386" s="241"/>
      <c r="I386" s="242"/>
      <c r="J386" s="25"/>
      <c r="K386" s="25"/>
      <c r="L386" s="25">
        <f>SUM(M387:M389)</f>
        <v>0</v>
      </c>
      <c r="M386" s="74"/>
      <c r="N386" s="183"/>
    </row>
    <row r="387" spans="2:14" x14ac:dyDescent="0.25">
      <c r="B387" s="42">
        <v>2</v>
      </c>
      <c r="C387" s="42">
        <v>6</v>
      </c>
      <c r="D387" s="42">
        <v>2</v>
      </c>
      <c r="E387" s="42">
        <v>1</v>
      </c>
      <c r="F387" s="76">
        <v>0.1</v>
      </c>
      <c r="G387" s="240" t="s">
        <v>188</v>
      </c>
      <c r="H387" s="241"/>
      <c r="I387" s="242"/>
      <c r="J387" s="25"/>
      <c r="K387" s="25"/>
      <c r="L387" s="25"/>
      <c r="M387" s="74">
        <v>0</v>
      </c>
      <c r="N387" s="183"/>
    </row>
    <row r="388" spans="2:14" x14ac:dyDescent="0.25">
      <c r="B388" s="42">
        <v>2</v>
      </c>
      <c r="C388" s="42">
        <v>6</v>
      </c>
      <c r="D388" s="42">
        <v>2</v>
      </c>
      <c r="E388" s="42">
        <v>2</v>
      </c>
      <c r="F388" s="76">
        <v>0.1</v>
      </c>
      <c r="G388" s="240" t="s">
        <v>189</v>
      </c>
      <c r="H388" s="241"/>
      <c r="I388" s="242"/>
      <c r="J388" s="25"/>
      <c r="K388" s="25"/>
      <c r="L388" s="25"/>
      <c r="M388" s="74">
        <v>0</v>
      </c>
      <c r="N388" s="183"/>
    </row>
    <row r="389" spans="2:14" x14ac:dyDescent="0.25">
      <c r="B389" s="42">
        <v>2</v>
      </c>
      <c r="C389" s="41">
        <v>6</v>
      </c>
      <c r="D389" s="41">
        <v>2</v>
      </c>
      <c r="E389" s="41">
        <v>3</v>
      </c>
      <c r="F389" s="77">
        <v>0.1</v>
      </c>
      <c r="G389" s="243" t="s">
        <v>190</v>
      </c>
      <c r="H389" s="244"/>
      <c r="I389" s="245"/>
      <c r="J389" s="25"/>
      <c r="K389" s="25"/>
      <c r="L389" s="25"/>
      <c r="M389" s="74">
        <v>0</v>
      </c>
      <c r="N389" s="183"/>
    </row>
    <row r="390" spans="2:14" x14ac:dyDescent="0.25">
      <c r="B390" s="41">
        <v>2</v>
      </c>
      <c r="C390" s="41">
        <v>6</v>
      </c>
      <c r="D390" s="41">
        <v>3</v>
      </c>
      <c r="E390" s="41"/>
      <c r="F390" s="77"/>
      <c r="G390" s="243" t="s">
        <v>191</v>
      </c>
      <c r="H390" s="244"/>
      <c r="I390" s="245"/>
      <c r="J390" s="25"/>
      <c r="K390" s="25">
        <f>L391</f>
        <v>2321650</v>
      </c>
      <c r="L390" s="25"/>
      <c r="M390" s="74"/>
      <c r="N390" s="183"/>
    </row>
    <row r="391" spans="2:14" x14ac:dyDescent="0.25">
      <c r="B391" s="42">
        <v>2</v>
      </c>
      <c r="C391" s="42">
        <v>6</v>
      </c>
      <c r="D391" s="42">
        <v>3</v>
      </c>
      <c r="E391" s="42">
        <v>1</v>
      </c>
      <c r="F391" s="76"/>
      <c r="G391" s="240" t="s">
        <v>192</v>
      </c>
      <c r="H391" s="241"/>
      <c r="I391" s="242"/>
      <c r="J391" s="25"/>
      <c r="K391" s="25"/>
      <c r="L391" s="25">
        <f>SUM(M392:M395)</f>
        <v>2321650</v>
      </c>
      <c r="M391" s="74"/>
      <c r="N391" s="183"/>
    </row>
    <row r="392" spans="2:14" x14ac:dyDescent="0.25">
      <c r="B392" s="42">
        <v>2</v>
      </c>
      <c r="C392" s="42">
        <v>6</v>
      </c>
      <c r="D392" s="42">
        <v>3</v>
      </c>
      <c r="E392" s="42">
        <v>1</v>
      </c>
      <c r="F392" s="76">
        <v>0.1</v>
      </c>
      <c r="G392" s="240" t="s">
        <v>192</v>
      </c>
      <c r="H392" s="241"/>
      <c r="I392" s="242"/>
      <c r="J392" s="25"/>
      <c r="K392" s="25"/>
      <c r="L392" s="25"/>
      <c r="M392" s="74">
        <v>22184</v>
      </c>
      <c r="N392" s="183"/>
    </row>
    <row r="393" spans="2:14" x14ac:dyDescent="0.25">
      <c r="B393" s="166">
        <v>2</v>
      </c>
      <c r="C393" s="166">
        <v>6</v>
      </c>
      <c r="D393" s="166">
        <v>3</v>
      </c>
      <c r="E393" s="166">
        <v>2</v>
      </c>
      <c r="F393" s="96">
        <v>0.1</v>
      </c>
      <c r="G393" s="240" t="s">
        <v>193</v>
      </c>
      <c r="H393" s="241"/>
      <c r="I393" s="242"/>
      <c r="J393" s="25"/>
      <c r="K393" s="25"/>
      <c r="L393" s="25"/>
      <c r="M393" s="74">
        <v>2299466</v>
      </c>
      <c r="N393" s="183"/>
    </row>
    <row r="394" spans="2:14" x14ac:dyDescent="0.25">
      <c r="B394" s="42">
        <v>2</v>
      </c>
      <c r="C394" s="42">
        <v>6</v>
      </c>
      <c r="D394" s="42">
        <v>3</v>
      </c>
      <c r="E394" s="42">
        <v>3</v>
      </c>
      <c r="F394" s="76">
        <v>0.1</v>
      </c>
      <c r="G394" s="243" t="s">
        <v>687</v>
      </c>
      <c r="H394" s="244"/>
      <c r="I394" s="245"/>
      <c r="J394" s="25"/>
      <c r="K394" s="25"/>
      <c r="L394" s="25"/>
      <c r="M394" s="74">
        <v>0</v>
      </c>
      <c r="N394" s="183"/>
    </row>
    <row r="395" spans="2:14" x14ac:dyDescent="0.25">
      <c r="B395" s="42">
        <v>2</v>
      </c>
      <c r="C395" s="42">
        <v>6</v>
      </c>
      <c r="D395" s="42">
        <v>3</v>
      </c>
      <c r="E395" s="42">
        <v>4</v>
      </c>
      <c r="F395" s="76">
        <v>0.1</v>
      </c>
      <c r="G395" s="243" t="s">
        <v>669</v>
      </c>
      <c r="H395" s="244"/>
      <c r="I395" s="245"/>
      <c r="J395" s="25"/>
      <c r="K395" s="25"/>
      <c r="L395" s="25"/>
      <c r="M395" s="74">
        <v>0</v>
      </c>
      <c r="N395" s="183"/>
    </row>
    <row r="396" spans="2:14" x14ac:dyDescent="0.25">
      <c r="B396" s="42">
        <v>2</v>
      </c>
      <c r="C396" s="42">
        <v>6</v>
      </c>
      <c r="D396" s="42">
        <v>4</v>
      </c>
      <c r="E396" s="42"/>
      <c r="F396" s="76"/>
      <c r="G396" s="240" t="s">
        <v>302</v>
      </c>
      <c r="H396" s="241"/>
      <c r="I396" s="242"/>
      <c r="J396" s="25"/>
      <c r="K396" s="25">
        <f>L397</f>
        <v>0</v>
      </c>
      <c r="L396" s="25"/>
      <c r="M396" s="74"/>
      <c r="N396" s="183"/>
    </row>
    <row r="397" spans="2:14" x14ac:dyDescent="0.25">
      <c r="B397" s="42">
        <v>2</v>
      </c>
      <c r="C397" s="42">
        <v>6</v>
      </c>
      <c r="D397" s="42">
        <v>4</v>
      </c>
      <c r="E397" s="42">
        <v>1</v>
      </c>
      <c r="F397" s="76"/>
      <c r="G397" s="240" t="s">
        <v>194</v>
      </c>
      <c r="H397" s="241"/>
      <c r="I397" s="242"/>
      <c r="J397" s="25"/>
      <c r="K397" s="25"/>
      <c r="L397" s="25">
        <f>SUM(M398:M399)</f>
        <v>0</v>
      </c>
      <c r="M397" s="74"/>
      <c r="N397" s="186"/>
    </row>
    <row r="398" spans="2:14" x14ac:dyDescent="0.25">
      <c r="B398" s="42">
        <v>2</v>
      </c>
      <c r="C398" s="42">
        <v>6</v>
      </c>
      <c r="D398" s="42">
        <v>4</v>
      </c>
      <c r="E398" s="42">
        <v>1</v>
      </c>
      <c r="F398" s="76">
        <v>0.1</v>
      </c>
      <c r="G398" s="243" t="s">
        <v>194</v>
      </c>
      <c r="H398" s="244"/>
      <c r="I398" s="245"/>
      <c r="J398" s="25"/>
      <c r="K398" s="25"/>
      <c r="L398" s="25"/>
      <c r="M398" s="74">
        <v>0</v>
      </c>
      <c r="N398" s="186"/>
    </row>
    <row r="399" spans="2:14" x14ac:dyDescent="0.25">
      <c r="B399" s="41">
        <v>2</v>
      </c>
      <c r="C399" s="41">
        <v>6</v>
      </c>
      <c r="D399" s="41">
        <v>4</v>
      </c>
      <c r="E399" s="41">
        <v>8</v>
      </c>
      <c r="F399" s="77">
        <v>0.1</v>
      </c>
      <c r="G399" s="243" t="s">
        <v>195</v>
      </c>
      <c r="H399" s="244"/>
      <c r="I399" s="245"/>
      <c r="J399" s="75"/>
      <c r="K399" s="75"/>
      <c r="L399" s="75"/>
      <c r="M399" s="74">
        <v>0</v>
      </c>
      <c r="N399" s="186"/>
    </row>
    <row r="400" spans="2:14" x14ac:dyDescent="0.25">
      <c r="B400" s="42">
        <v>2</v>
      </c>
      <c r="C400" s="42">
        <v>6</v>
      </c>
      <c r="D400" s="42">
        <v>5</v>
      </c>
      <c r="E400" s="42"/>
      <c r="F400" s="76"/>
      <c r="G400" s="240" t="s">
        <v>196</v>
      </c>
      <c r="H400" s="241"/>
      <c r="I400" s="242"/>
      <c r="J400" s="75"/>
      <c r="K400" s="75">
        <f>SUM(L401:L410)</f>
        <v>10721.48</v>
      </c>
      <c r="L400" s="75"/>
      <c r="M400" s="74"/>
      <c r="N400" s="186"/>
    </row>
    <row r="401" spans="2:14" x14ac:dyDescent="0.25">
      <c r="B401" s="41">
        <v>2</v>
      </c>
      <c r="C401" s="41">
        <v>6</v>
      </c>
      <c r="D401" s="41">
        <v>5</v>
      </c>
      <c r="E401" s="41">
        <v>1</v>
      </c>
      <c r="F401" s="77"/>
      <c r="G401" s="243" t="s">
        <v>197</v>
      </c>
      <c r="H401" s="244"/>
      <c r="I401" s="245"/>
      <c r="J401" s="75"/>
      <c r="K401" s="75"/>
      <c r="L401" s="75">
        <f>SUM(M402)</f>
        <v>0</v>
      </c>
      <c r="M401" s="74"/>
      <c r="N401" s="186"/>
    </row>
    <row r="402" spans="2:14" x14ac:dyDescent="0.25">
      <c r="B402" s="42">
        <v>2</v>
      </c>
      <c r="C402" s="42">
        <v>6</v>
      </c>
      <c r="D402" s="42">
        <v>5</v>
      </c>
      <c r="E402" s="42">
        <v>1</v>
      </c>
      <c r="F402" s="76">
        <v>0.1</v>
      </c>
      <c r="G402" s="240" t="s">
        <v>197</v>
      </c>
      <c r="H402" s="241"/>
      <c r="I402" s="242"/>
      <c r="J402" s="75"/>
      <c r="K402" s="75"/>
      <c r="L402" s="75"/>
      <c r="M402" s="74">
        <v>0</v>
      </c>
      <c r="N402" s="186"/>
    </row>
    <row r="403" spans="2:14" x14ac:dyDescent="0.25">
      <c r="B403" s="42">
        <v>2</v>
      </c>
      <c r="C403" s="42">
        <v>6</v>
      </c>
      <c r="D403" s="42">
        <v>5</v>
      </c>
      <c r="E403" s="42">
        <v>2</v>
      </c>
      <c r="F403" s="76"/>
      <c r="G403" s="240" t="s">
        <v>198</v>
      </c>
      <c r="H403" s="241"/>
      <c r="I403" s="242"/>
      <c r="J403" s="75"/>
      <c r="K403" s="75"/>
      <c r="L403" s="75">
        <f>SUM(M404:M409)</f>
        <v>10721.48</v>
      </c>
      <c r="M403" s="193"/>
      <c r="N403" s="186"/>
    </row>
    <row r="404" spans="2:14" x14ac:dyDescent="0.25">
      <c r="B404" s="42">
        <v>2</v>
      </c>
      <c r="C404" s="42">
        <v>6</v>
      </c>
      <c r="D404" s="42">
        <v>5</v>
      </c>
      <c r="E404" s="42">
        <v>2</v>
      </c>
      <c r="F404" s="76">
        <v>0.1</v>
      </c>
      <c r="G404" s="240" t="s">
        <v>198</v>
      </c>
      <c r="H404" s="241"/>
      <c r="I404" s="242"/>
      <c r="J404" s="75"/>
      <c r="K404" s="75"/>
      <c r="L404" s="75"/>
      <c r="M404" s="74">
        <v>0</v>
      </c>
      <c r="N404" s="186"/>
    </row>
    <row r="405" spans="2:14" x14ac:dyDescent="0.25">
      <c r="B405" s="42">
        <v>2</v>
      </c>
      <c r="C405" s="42">
        <v>6</v>
      </c>
      <c r="D405" s="42">
        <v>5</v>
      </c>
      <c r="E405" s="42">
        <v>4</v>
      </c>
      <c r="F405" s="76">
        <v>0.1</v>
      </c>
      <c r="G405" s="240" t="s">
        <v>303</v>
      </c>
      <c r="H405" s="241"/>
      <c r="I405" s="242"/>
      <c r="J405" s="75"/>
      <c r="K405" s="75"/>
      <c r="L405" s="75"/>
      <c r="M405" s="74">
        <v>0</v>
      </c>
      <c r="N405" s="186"/>
    </row>
    <row r="406" spans="2:14" x14ac:dyDescent="0.25">
      <c r="B406" s="42">
        <v>2</v>
      </c>
      <c r="C406" s="42">
        <v>6</v>
      </c>
      <c r="D406" s="42">
        <v>5</v>
      </c>
      <c r="E406" s="42">
        <v>5</v>
      </c>
      <c r="F406" s="76">
        <v>0.1</v>
      </c>
      <c r="G406" s="240" t="s">
        <v>199</v>
      </c>
      <c r="H406" s="241"/>
      <c r="I406" s="242"/>
      <c r="J406" s="75"/>
      <c r="K406" s="75"/>
      <c r="L406" s="75"/>
      <c r="M406" s="74">
        <v>0</v>
      </c>
      <c r="N406" s="186"/>
    </row>
    <row r="407" spans="2:14" x14ac:dyDescent="0.25">
      <c r="B407" s="42">
        <v>2</v>
      </c>
      <c r="C407" s="42">
        <v>6</v>
      </c>
      <c r="D407" s="42">
        <v>5</v>
      </c>
      <c r="E407" s="42">
        <v>6</v>
      </c>
      <c r="F407" s="76">
        <v>0.1</v>
      </c>
      <c r="G407" s="240" t="s">
        <v>200</v>
      </c>
      <c r="H407" s="241"/>
      <c r="I407" s="242"/>
      <c r="J407" s="75"/>
      <c r="K407" s="75"/>
      <c r="L407" s="75"/>
      <c r="M407" s="74">
        <v>0</v>
      </c>
      <c r="N407" s="186"/>
    </row>
    <row r="408" spans="2:14" ht="16.5" x14ac:dyDescent="0.3">
      <c r="B408" s="41">
        <v>2</v>
      </c>
      <c r="C408" s="41">
        <v>6</v>
      </c>
      <c r="D408" s="41">
        <v>5</v>
      </c>
      <c r="E408" s="41">
        <v>7</v>
      </c>
      <c r="F408" s="76">
        <v>0.1</v>
      </c>
      <c r="G408" s="101" t="s">
        <v>201</v>
      </c>
      <c r="H408" s="173"/>
      <c r="I408" s="174"/>
      <c r="J408" s="25"/>
      <c r="K408" s="25"/>
      <c r="L408" s="25"/>
      <c r="M408" s="74">
        <v>10721.48</v>
      </c>
      <c r="N408" s="186"/>
    </row>
    <row r="409" spans="2:14" x14ac:dyDescent="0.25">
      <c r="B409" s="42">
        <v>2</v>
      </c>
      <c r="C409" s="42">
        <v>6</v>
      </c>
      <c r="D409" s="42">
        <v>5</v>
      </c>
      <c r="E409" s="42">
        <v>8</v>
      </c>
      <c r="F409" s="76">
        <v>0.1</v>
      </c>
      <c r="G409" s="240" t="s">
        <v>202</v>
      </c>
      <c r="H409" s="241"/>
      <c r="I409" s="242"/>
      <c r="J409" s="75"/>
      <c r="K409" s="75"/>
      <c r="L409" s="75"/>
      <c r="M409" s="74">
        <v>0</v>
      </c>
      <c r="N409" s="186"/>
    </row>
    <row r="410" spans="2:14" x14ac:dyDescent="0.25">
      <c r="B410" s="42">
        <v>2</v>
      </c>
      <c r="C410" s="42">
        <v>6</v>
      </c>
      <c r="D410" s="42">
        <v>6</v>
      </c>
      <c r="E410" s="42"/>
      <c r="F410" s="76"/>
      <c r="G410" s="243" t="s">
        <v>654</v>
      </c>
      <c r="H410" s="244"/>
      <c r="I410" s="245"/>
      <c r="J410" s="75"/>
      <c r="K410" s="75">
        <f>SUM(L411:L420)</f>
        <v>39648</v>
      </c>
      <c r="L410" s="75"/>
      <c r="M410" s="193"/>
      <c r="N410" s="186"/>
    </row>
    <row r="411" spans="2:14" x14ac:dyDescent="0.25">
      <c r="B411" s="42">
        <v>2</v>
      </c>
      <c r="C411" s="42">
        <v>6</v>
      </c>
      <c r="D411" s="42">
        <v>6</v>
      </c>
      <c r="E411" s="42">
        <v>2</v>
      </c>
      <c r="F411" s="76">
        <v>0.1</v>
      </c>
      <c r="G411" s="240" t="s">
        <v>655</v>
      </c>
      <c r="H411" s="241"/>
      <c r="I411" s="242"/>
      <c r="J411" s="75"/>
      <c r="K411" s="75"/>
      <c r="L411" s="75">
        <f>M411</f>
        <v>39648</v>
      </c>
      <c r="M411" s="74">
        <v>39648</v>
      </c>
      <c r="N411" s="186"/>
    </row>
    <row r="412" spans="2:14" x14ac:dyDescent="0.25">
      <c r="B412" s="42">
        <v>2</v>
      </c>
      <c r="C412" s="42">
        <v>6</v>
      </c>
      <c r="D412" s="42">
        <v>7</v>
      </c>
      <c r="E412" s="42"/>
      <c r="F412" s="76"/>
      <c r="G412" s="243" t="s">
        <v>203</v>
      </c>
      <c r="H412" s="244"/>
      <c r="I412" s="245"/>
      <c r="J412" s="75"/>
      <c r="K412" s="75"/>
      <c r="L412" s="75"/>
      <c r="M412" s="193"/>
      <c r="N412" s="186"/>
    </row>
    <row r="413" spans="2:14" x14ac:dyDescent="0.25">
      <c r="B413" s="41">
        <v>2</v>
      </c>
      <c r="C413" s="41">
        <v>6</v>
      </c>
      <c r="D413" s="41">
        <v>7</v>
      </c>
      <c r="E413" s="41">
        <v>9</v>
      </c>
      <c r="F413" s="77">
        <v>0.1</v>
      </c>
      <c r="G413" s="243" t="s">
        <v>204</v>
      </c>
      <c r="H413" s="244"/>
      <c r="I413" s="245"/>
      <c r="J413" s="75"/>
      <c r="K413" s="75"/>
      <c r="L413" s="75">
        <f>M432</f>
        <v>0</v>
      </c>
      <c r="M413" s="74">
        <v>0</v>
      </c>
      <c r="N413" s="186"/>
    </row>
    <row r="414" spans="2:14" x14ac:dyDescent="0.25">
      <c r="B414" s="42">
        <v>2</v>
      </c>
      <c r="C414" s="42">
        <v>6</v>
      </c>
      <c r="D414" s="42">
        <v>8</v>
      </c>
      <c r="E414" s="42"/>
      <c r="F414" s="76"/>
      <c r="G414" s="240" t="s">
        <v>205</v>
      </c>
      <c r="H414" s="241"/>
      <c r="I414" s="242"/>
      <c r="J414" s="75"/>
      <c r="K414" s="75">
        <f>L415+L417+L419</f>
        <v>0</v>
      </c>
      <c r="L414" s="75"/>
      <c r="M414" s="193"/>
      <c r="N414" s="186"/>
    </row>
    <row r="415" spans="2:14" x14ac:dyDescent="0.25">
      <c r="B415" s="41">
        <v>2</v>
      </c>
      <c r="C415" s="41">
        <v>6</v>
      </c>
      <c r="D415" s="41">
        <v>8</v>
      </c>
      <c r="E415" s="41">
        <v>3</v>
      </c>
      <c r="F415" s="77"/>
      <c r="G415" s="243" t="s">
        <v>206</v>
      </c>
      <c r="H415" s="244"/>
      <c r="I415" s="245"/>
      <c r="J415" s="75"/>
      <c r="K415" s="75"/>
      <c r="L415" s="75">
        <f>SUM(M435)</f>
        <v>0</v>
      </c>
      <c r="M415" s="193"/>
      <c r="N415" s="186"/>
    </row>
    <row r="416" spans="2:14" x14ac:dyDescent="0.25">
      <c r="B416" s="42">
        <v>2</v>
      </c>
      <c r="C416" s="42">
        <v>6</v>
      </c>
      <c r="D416" s="42">
        <v>8</v>
      </c>
      <c r="E416" s="42">
        <v>3</v>
      </c>
      <c r="F416" s="76">
        <v>0.1</v>
      </c>
      <c r="G416" s="240" t="s">
        <v>207</v>
      </c>
      <c r="H416" s="241"/>
      <c r="I416" s="242"/>
      <c r="J416" s="75"/>
      <c r="K416" s="75"/>
      <c r="L416" s="75"/>
      <c r="M416" s="74">
        <v>0</v>
      </c>
      <c r="N416" s="186"/>
    </row>
    <row r="417" spans="2:14" x14ac:dyDescent="0.25">
      <c r="B417" s="41">
        <v>2</v>
      </c>
      <c r="C417" s="41">
        <v>6</v>
      </c>
      <c r="D417" s="41">
        <v>8</v>
      </c>
      <c r="E417" s="41">
        <v>5</v>
      </c>
      <c r="F417" s="77"/>
      <c r="G417" s="243" t="s">
        <v>208</v>
      </c>
      <c r="H417" s="244"/>
      <c r="I417" s="245"/>
      <c r="J417" s="75"/>
      <c r="K417" s="75"/>
      <c r="L417" s="75">
        <f>SUM(M437)</f>
        <v>0</v>
      </c>
      <c r="M417" s="193"/>
      <c r="N417" s="186"/>
    </row>
    <row r="418" spans="2:14" x14ac:dyDescent="0.25">
      <c r="B418" s="42">
        <v>2</v>
      </c>
      <c r="C418" s="42">
        <v>6</v>
      </c>
      <c r="D418" s="42">
        <v>8</v>
      </c>
      <c r="E418" s="42">
        <v>5</v>
      </c>
      <c r="F418" s="76">
        <v>0.1</v>
      </c>
      <c r="G418" s="240" t="s">
        <v>208</v>
      </c>
      <c r="H418" s="241"/>
      <c r="I418" s="242"/>
      <c r="J418" s="75"/>
      <c r="K418" s="75"/>
      <c r="L418" s="75"/>
      <c r="M418" s="74">
        <v>0</v>
      </c>
      <c r="N418" s="186"/>
    </row>
    <row r="419" spans="2:14" x14ac:dyDescent="0.25">
      <c r="B419" s="42">
        <v>2</v>
      </c>
      <c r="C419" s="42">
        <v>6</v>
      </c>
      <c r="D419" s="42">
        <v>8</v>
      </c>
      <c r="E419" s="42">
        <v>8</v>
      </c>
      <c r="F419" s="76"/>
      <c r="G419" s="240" t="s">
        <v>209</v>
      </c>
      <c r="H419" s="241"/>
      <c r="I419" s="242"/>
      <c r="J419" s="75"/>
      <c r="K419" s="75"/>
      <c r="L419" s="75">
        <f>SUM(M439:M440)</f>
        <v>0</v>
      </c>
      <c r="M419" s="74"/>
      <c r="N419" s="186"/>
    </row>
    <row r="420" spans="2:14" x14ac:dyDescent="0.25">
      <c r="B420" s="40">
        <v>2</v>
      </c>
      <c r="C420" s="40">
        <v>6</v>
      </c>
      <c r="D420" s="40">
        <v>8</v>
      </c>
      <c r="E420" s="40">
        <v>8</v>
      </c>
      <c r="F420" s="79">
        <v>0.1</v>
      </c>
      <c r="G420" s="261" t="s">
        <v>210</v>
      </c>
      <c r="H420" s="262"/>
      <c r="I420" s="263"/>
      <c r="J420" s="75"/>
      <c r="K420" s="75"/>
      <c r="L420" s="75"/>
      <c r="M420" s="74">
        <v>0</v>
      </c>
      <c r="N420" s="186"/>
    </row>
    <row r="421" spans="2:14" x14ac:dyDescent="0.25">
      <c r="B421" s="41">
        <v>2</v>
      </c>
      <c r="C421" s="41">
        <v>6</v>
      </c>
      <c r="D421" s="41">
        <v>8</v>
      </c>
      <c r="E421" s="41">
        <v>9</v>
      </c>
      <c r="F421" s="77">
        <v>0.1</v>
      </c>
      <c r="G421" s="243" t="s">
        <v>304</v>
      </c>
      <c r="H421" s="244"/>
      <c r="I421" s="245"/>
      <c r="J421" s="75"/>
      <c r="K421" s="75"/>
      <c r="L421" s="75"/>
      <c r="M421" s="74">
        <v>0</v>
      </c>
      <c r="N421" s="186"/>
    </row>
    <row r="422" spans="2:14" x14ac:dyDescent="0.25">
      <c r="B422" s="41">
        <v>2</v>
      </c>
      <c r="C422" s="41">
        <v>7</v>
      </c>
      <c r="D422" s="41"/>
      <c r="E422" s="41"/>
      <c r="F422" s="77"/>
      <c r="G422" s="243" t="s">
        <v>502</v>
      </c>
      <c r="H422" s="244"/>
      <c r="I422" s="245"/>
      <c r="J422" s="75"/>
      <c r="K422" s="75"/>
      <c r="L422" s="75"/>
      <c r="M422" s="74"/>
      <c r="N422" s="186"/>
    </row>
    <row r="423" spans="2:14" x14ac:dyDescent="0.25">
      <c r="B423" s="42">
        <v>2</v>
      </c>
      <c r="C423" s="42">
        <v>7</v>
      </c>
      <c r="D423" s="42">
        <v>1</v>
      </c>
      <c r="E423" s="42"/>
      <c r="F423" s="76"/>
      <c r="G423" s="240" t="s">
        <v>503</v>
      </c>
      <c r="H423" s="241"/>
      <c r="I423" s="242"/>
      <c r="J423" s="75"/>
      <c r="K423" s="75"/>
      <c r="L423" s="75"/>
      <c r="M423" s="193"/>
      <c r="N423" s="186"/>
    </row>
    <row r="424" spans="2:14" x14ac:dyDescent="0.25">
      <c r="B424" s="41">
        <v>2</v>
      </c>
      <c r="C424" s="41">
        <v>7</v>
      </c>
      <c r="D424" s="41">
        <v>1</v>
      </c>
      <c r="E424" s="41">
        <v>1</v>
      </c>
      <c r="F424" s="77"/>
      <c r="G424" s="243" t="s">
        <v>504</v>
      </c>
      <c r="H424" s="244"/>
      <c r="I424" s="245"/>
      <c r="J424" s="75"/>
      <c r="K424" s="75"/>
      <c r="L424" s="75"/>
      <c r="M424" s="193"/>
      <c r="N424" s="186"/>
    </row>
    <row r="425" spans="2:14" x14ac:dyDescent="0.25">
      <c r="B425" s="42">
        <v>2</v>
      </c>
      <c r="C425" s="42">
        <v>7</v>
      </c>
      <c r="D425" s="42">
        <v>1</v>
      </c>
      <c r="E425" s="42">
        <v>1</v>
      </c>
      <c r="F425" s="76">
        <v>0.1</v>
      </c>
      <c r="G425" s="240" t="s">
        <v>504</v>
      </c>
      <c r="H425" s="241"/>
      <c r="I425" s="242"/>
      <c r="J425" s="75"/>
      <c r="K425" s="75"/>
      <c r="L425" s="75"/>
      <c r="M425" s="74">
        <v>0</v>
      </c>
      <c r="N425" s="186"/>
    </row>
    <row r="426" spans="2:14" x14ac:dyDescent="0.25">
      <c r="B426" s="41">
        <v>2</v>
      </c>
      <c r="C426" s="41">
        <v>7</v>
      </c>
      <c r="D426" s="41">
        <v>1</v>
      </c>
      <c r="E426" s="41">
        <v>2</v>
      </c>
      <c r="F426" s="77"/>
      <c r="G426" s="243" t="s">
        <v>505</v>
      </c>
      <c r="H426" s="244"/>
      <c r="I426" s="245"/>
      <c r="J426" s="75"/>
      <c r="K426" s="75"/>
      <c r="L426" s="75"/>
      <c r="M426" s="193"/>
      <c r="N426" s="186"/>
    </row>
    <row r="427" spans="2:14" x14ac:dyDescent="0.25">
      <c r="B427" s="42">
        <v>2</v>
      </c>
      <c r="C427" s="42">
        <v>7</v>
      </c>
      <c r="D427" s="42">
        <v>1</v>
      </c>
      <c r="E427" s="42">
        <v>2</v>
      </c>
      <c r="F427" s="76">
        <v>0.1</v>
      </c>
      <c r="G427" s="240" t="s">
        <v>505</v>
      </c>
      <c r="H427" s="241"/>
      <c r="I427" s="242"/>
      <c r="J427" s="75"/>
      <c r="K427" s="75"/>
      <c r="L427" s="75"/>
      <c r="M427" s="74">
        <v>0</v>
      </c>
      <c r="N427" s="186"/>
    </row>
    <row r="428" spans="2:14" x14ac:dyDescent="0.25">
      <c r="B428" s="41">
        <v>2</v>
      </c>
      <c r="C428" s="41">
        <v>7</v>
      </c>
      <c r="D428" s="41">
        <v>1</v>
      </c>
      <c r="E428" s="41">
        <v>3</v>
      </c>
      <c r="F428" s="77"/>
      <c r="G428" s="243" t="s">
        <v>506</v>
      </c>
      <c r="H428" s="244"/>
      <c r="I428" s="245"/>
      <c r="J428" s="75"/>
      <c r="K428" s="75"/>
      <c r="L428" s="75"/>
      <c r="M428" s="193"/>
      <c r="N428" s="186"/>
    </row>
    <row r="429" spans="2:14" x14ac:dyDescent="0.25">
      <c r="B429" s="42">
        <v>2</v>
      </c>
      <c r="C429" s="42">
        <v>7</v>
      </c>
      <c r="D429" s="42">
        <v>1</v>
      </c>
      <c r="E429" s="42">
        <v>3</v>
      </c>
      <c r="F429" s="76">
        <v>0.1</v>
      </c>
      <c r="G429" s="240" t="s">
        <v>506</v>
      </c>
      <c r="H429" s="241"/>
      <c r="I429" s="242"/>
      <c r="J429" s="75"/>
      <c r="K429" s="75"/>
      <c r="L429" s="75"/>
      <c r="M429" s="74">
        <v>0</v>
      </c>
      <c r="N429" s="186"/>
    </row>
    <row r="430" spans="2:14" x14ac:dyDescent="0.25">
      <c r="B430" s="41">
        <v>2</v>
      </c>
      <c r="C430" s="41">
        <v>7</v>
      </c>
      <c r="D430" s="41">
        <v>1</v>
      </c>
      <c r="E430" s="41">
        <v>4</v>
      </c>
      <c r="F430" s="77"/>
      <c r="G430" s="243" t="s">
        <v>507</v>
      </c>
      <c r="H430" s="244"/>
      <c r="I430" s="245"/>
      <c r="J430" s="75"/>
      <c r="K430" s="75"/>
      <c r="L430" s="75"/>
      <c r="M430" s="193"/>
      <c r="N430" s="186"/>
    </row>
    <row r="431" spans="2:14" x14ac:dyDescent="0.25">
      <c r="B431" s="42">
        <v>2</v>
      </c>
      <c r="C431" s="42">
        <v>7</v>
      </c>
      <c r="D431" s="42">
        <v>1</v>
      </c>
      <c r="E431" s="42">
        <v>4</v>
      </c>
      <c r="F431" s="76">
        <v>0.1</v>
      </c>
      <c r="G431" s="240" t="s">
        <v>507</v>
      </c>
      <c r="H431" s="241"/>
      <c r="I431" s="242"/>
      <c r="J431" s="75"/>
      <c r="K431" s="75"/>
      <c r="L431" s="75"/>
      <c r="M431" s="74">
        <v>0</v>
      </c>
      <c r="N431" s="186"/>
    </row>
    <row r="432" spans="2:14" x14ac:dyDescent="0.25">
      <c r="B432" s="41">
        <v>2</v>
      </c>
      <c r="C432" s="41">
        <v>7</v>
      </c>
      <c r="D432" s="41">
        <v>1</v>
      </c>
      <c r="E432" s="41">
        <v>5</v>
      </c>
      <c r="F432" s="77"/>
      <c r="G432" s="243" t="s">
        <v>508</v>
      </c>
      <c r="H432" s="244"/>
      <c r="I432" s="245"/>
      <c r="J432" s="75"/>
      <c r="K432" s="75"/>
      <c r="L432" s="75"/>
      <c r="M432" s="74"/>
      <c r="N432" s="186"/>
    </row>
    <row r="433" spans="2:14" x14ac:dyDescent="0.25">
      <c r="B433" s="41">
        <v>2</v>
      </c>
      <c r="C433" s="41">
        <v>7</v>
      </c>
      <c r="D433" s="41">
        <v>1</v>
      </c>
      <c r="E433" s="41">
        <v>5</v>
      </c>
      <c r="F433" s="77">
        <v>0.1</v>
      </c>
      <c r="G433" s="243" t="s">
        <v>508</v>
      </c>
      <c r="H433" s="244"/>
      <c r="I433" s="245"/>
      <c r="J433" s="75"/>
      <c r="K433" s="75"/>
      <c r="L433" s="75"/>
      <c r="M433" s="74"/>
      <c r="N433" s="186"/>
    </row>
    <row r="434" spans="2:14" x14ac:dyDescent="0.25">
      <c r="B434" s="42">
        <v>2</v>
      </c>
      <c r="C434" s="42">
        <v>7</v>
      </c>
      <c r="D434" s="42">
        <v>2</v>
      </c>
      <c r="E434" s="42"/>
      <c r="F434" s="76"/>
      <c r="G434" s="240" t="s">
        <v>509</v>
      </c>
      <c r="H434" s="241"/>
      <c r="I434" s="242"/>
      <c r="J434" s="75"/>
      <c r="K434" s="75"/>
      <c r="L434" s="75"/>
      <c r="M434" s="74"/>
      <c r="N434" s="186"/>
    </row>
    <row r="435" spans="2:14" x14ac:dyDescent="0.25">
      <c r="B435" s="41">
        <v>2</v>
      </c>
      <c r="C435" s="41">
        <v>7</v>
      </c>
      <c r="D435" s="41">
        <v>2</v>
      </c>
      <c r="E435" s="41">
        <v>1</v>
      </c>
      <c r="F435" s="77"/>
      <c r="G435" s="243" t="s">
        <v>510</v>
      </c>
      <c r="H435" s="244"/>
      <c r="I435" s="245"/>
      <c r="J435" s="75"/>
      <c r="K435" s="75"/>
      <c r="L435" s="75"/>
      <c r="M435" s="74"/>
      <c r="N435" s="186"/>
    </row>
    <row r="436" spans="2:14" x14ac:dyDescent="0.25">
      <c r="B436" s="42">
        <v>2</v>
      </c>
      <c r="C436" s="42">
        <v>7</v>
      </c>
      <c r="D436" s="42">
        <v>2</v>
      </c>
      <c r="E436" s="42">
        <v>1</v>
      </c>
      <c r="F436" s="76">
        <v>0.1</v>
      </c>
      <c r="G436" s="240" t="s">
        <v>510</v>
      </c>
      <c r="H436" s="241"/>
      <c r="I436" s="242"/>
      <c r="J436" s="75"/>
      <c r="K436" s="75"/>
      <c r="L436" s="75"/>
      <c r="M436" s="74">
        <v>0</v>
      </c>
      <c r="N436" s="186"/>
    </row>
    <row r="437" spans="2:14" x14ac:dyDescent="0.25">
      <c r="B437" s="41">
        <v>2</v>
      </c>
      <c r="C437" s="41">
        <v>7</v>
      </c>
      <c r="D437" s="41">
        <v>2</v>
      </c>
      <c r="E437" s="41">
        <v>2</v>
      </c>
      <c r="F437" s="77"/>
      <c r="G437" s="243" t="s">
        <v>511</v>
      </c>
      <c r="H437" s="244"/>
      <c r="I437" s="245"/>
      <c r="J437" s="75"/>
      <c r="K437" s="75"/>
      <c r="L437" s="75"/>
      <c r="M437" s="74"/>
      <c r="N437" s="186"/>
    </row>
    <row r="438" spans="2:14" x14ac:dyDescent="0.25">
      <c r="B438" s="42">
        <v>2</v>
      </c>
      <c r="C438" s="42">
        <v>7</v>
      </c>
      <c r="D438" s="42">
        <v>2</v>
      </c>
      <c r="E438" s="42">
        <v>2</v>
      </c>
      <c r="F438" s="76">
        <v>0.1</v>
      </c>
      <c r="G438" s="240" t="s">
        <v>511</v>
      </c>
      <c r="H438" s="241"/>
      <c r="I438" s="242"/>
      <c r="J438" s="75"/>
      <c r="K438" s="75"/>
      <c r="L438" s="75"/>
      <c r="M438" s="74">
        <v>0</v>
      </c>
      <c r="N438" s="186"/>
    </row>
    <row r="439" spans="2:14" x14ac:dyDescent="0.25">
      <c r="B439" s="41">
        <v>2</v>
      </c>
      <c r="C439" s="41">
        <v>7</v>
      </c>
      <c r="D439" s="41">
        <v>2</v>
      </c>
      <c r="E439" s="41">
        <v>3</v>
      </c>
      <c r="F439" s="77"/>
      <c r="G439" s="243" t="s">
        <v>512</v>
      </c>
      <c r="H439" s="244"/>
      <c r="I439" s="245"/>
      <c r="J439" s="75"/>
      <c r="K439" s="75"/>
      <c r="L439" s="75"/>
      <c r="M439" s="74"/>
      <c r="N439" s="186"/>
    </row>
    <row r="440" spans="2:14" x14ac:dyDescent="0.25">
      <c r="B440" s="42">
        <v>2</v>
      </c>
      <c r="C440" s="42">
        <v>7</v>
      </c>
      <c r="D440" s="42">
        <v>2</v>
      </c>
      <c r="E440" s="42">
        <v>3</v>
      </c>
      <c r="F440" s="76">
        <v>0.1</v>
      </c>
      <c r="G440" s="240" t="s">
        <v>512</v>
      </c>
      <c r="H440" s="241"/>
      <c r="I440" s="242"/>
      <c r="J440" s="75"/>
      <c r="K440" s="75"/>
      <c r="L440" s="75"/>
      <c r="M440" s="74">
        <v>0</v>
      </c>
      <c r="N440" s="186"/>
    </row>
    <row r="441" spans="2:14" x14ac:dyDescent="0.25">
      <c r="B441" s="42">
        <v>2</v>
      </c>
      <c r="C441" s="42">
        <v>7</v>
      </c>
      <c r="D441" s="42">
        <v>2</v>
      </c>
      <c r="E441" s="42">
        <v>4</v>
      </c>
      <c r="F441" s="76"/>
      <c r="G441" s="240" t="s">
        <v>513</v>
      </c>
      <c r="H441" s="241"/>
      <c r="I441" s="242"/>
      <c r="J441" s="75"/>
      <c r="K441" s="75"/>
      <c r="L441" s="75"/>
      <c r="M441" s="74"/>
      <c r="N441" s="186"/>
    </row>
    <row r="442" spans="2:14" x14ac:dyDescent="0.25">
      <c r="B442" s="41">
        <v>2</v>
      </c>
      <c r="C442" s="41">
        <v>7</v>
      </c>
      <c r="D442" s="41">
        <v>2</v>
      </c>
      <c r="E442" s="41">
        <v>4</v>
      </c>
      <c r="F442" s="77">
        <v>0.1</v>
      </c>
      <c r="G442" s="243" t="s">
        <v>513</v>
      </c>
      <c r="H442" s="244"/>
      <c r="I442" s="245"/>
      <c r="J442" s="75"/>
      <c r="K442" s="75"/>
      <c r="L442" s="75"/>
      <c r="M442" s="74">
        <v>0</v>
      </c>
      <c r="N442" s="186"/>
    </row>
    <row r="443" spans="2:14" x14ac:dyDescent="0.25">
      <c r="B443" s="42">
        <v>2</v>
      </c>
      <c r="C443" s="42">
        <v>7</v>
      </c>
      <c r="D443" s="42">
        <v>2</v>
      </c>
      <c r="E443" s="42">
        <v>4</v>
      </c>
      <c r="F443" s="76">
        <v>0.2</v>
      </c>
      <c r="G443" s="240" t="s">
        <v>514</v>
      </c>
      <c r="H443" s="241"/>
      <c r="I443" s="242"/>
      <c r="J443" s="75"/>
      <c r="K443" s="75"/>
      <c r="L443" s="75"/>
      <c r="M443" s="74"/>
      <c r="N443" s="186"/>
    </row>
    <row r="444" spans="2:14" x14ac:dyDescent="0.25">
      <c r="B444" s="41">
        <v>2</v>
      </c>
      <c r="C444" s="41">
        <v>7</v>
      </c>
      <c r="D444" s="41">
        <v>2</v>
      </c>
      <c r="E444" s="41">
        <v>5</v>
      </c>
      <c r="F444" s="77"/>
      <c r="G444" s="243" t="s">
        <v>515</v>
      </c>
      <c r="H444" s="244"/>
      <c r="I444" s="245"/>
      <c r="J444" s="75"/>
      <c r="K444" s="75"/>
      <c r="L444" s="75"/>
      <c r="M444" s="74"/>
      <c r="N444" s="186"/>
    </row>
    <row r="445" spans="2:14" x14ac:dyDescent="0.25">
      <c r="B445" s="42">
        <v>2</v>
      </c>
      <c r="C445" s="42">
        <v>7</v>
      </c>
      <c r="D445" s="42">
        <v>2</v>
      </c>
      <c r="E445" s="42">
        <v>5</v>
      </c>
      <c r="F445" s="76">
        <v>0.1</v>
      </c>
      <c r="G445" s="240" t="s">
        <v>515</v>
      </c>
      <c r="H445" s="241"/>
      <c r="I445" s="242"/>
      <c r="J445" s="75"/>
      <c r="K445" s="75"/>
      <c r="L445" s="75"/>
      <c r="M445" s="74">
        <v>0</v>
      </c>
      <c r="N445" s="186"/>
    </row>
    <row r="446" spans="2:14" x14ac:dyDescent="0.25">
      <c r="B446" s="41">
        <v>2</v>
      </c>
      <c r="C446" s="41">
        <v>7</v>
      </c>
      <c r="D446" s="41">
        <v>2</v>
      </c>
      <c r="E446" s="41">
        <v>6</v>
      </c>
      <c r="F446" s="77"/>
      <c r="G446" s="243" t="s">
        <v>516</v>
      </c>
      <c r="H446" s="244"/>
      <c r="I446" s="245"/>
      <c r="J446" s="75"/>
      <c r="K446" s="75"/>
      <c r="L446" s="75"/>
      <c r="M446" s="74"/>
      <c r="N446" s="186"/>
    </row>
    <row r="447" spans="2:14" x14ac:dyDescent="0.25">
      <c r="B447" s="42">
        <v>2</v>
      </c>
      <c r="C447" s="42">
        <v>7</v>
      </c>
      <c r="D447" s="42">
        <v>2</v>
      </c>
      <c r="E447" s="42">
        <v>6</v>
      </c>
      <c r="F447" s="76">
        <v>0.1</v>
      </c>
      <c r="G447" s="240" t="s">
        <v>516</v>
      </c>
      <c r="H447" s="241"/>
      <c r="I447" s="242"/>
      <c r="J447" s="75"/>
      <c r="K447" s="75"/>
      <c r="L447" s="75"/>
      <c r="M447" s="74">
        <v>0</v>
      </c>
      <c r="N447" s="186"/>
    </row>
    <row r="448" spans="2:14" x14ac:dyDescent="0.25">
      <c r="B448" s="41">
        <v>2</v>
      </c>
      <c r="C448" s="41">
        <v>7</v>
      </c>
      <c r="D448" s="41">
        <v>2</v>
      </c>
      <c r="E448" s="41">
        <v>7</v>
      </c>
      <c r="F448" s="77"/>
      <c r="G448" s="243" t="s">
        <v>517</v>
      </c>
      <c r="H448" s="244"/>
      <c r="I448" s="245"/>
      <c r="J448" s="75"/>
      <c r="K448" s="75"/>
      <c r="L448" s="75"/>
      <c r="M448" s="74"/>
      <c r="N448" s="186"/>
    </row>
    <row r="449" spans="2:14" x14ac:dyDescent="0.25">
      <c r="B449" s="42">
        <v>2</v>
      </c>
      <c r="C449" s="42">
        <v>7</v>
      </c>
      <c r="D449" s="42">
        <v>2</v>
      </c>
      <c r="E449" s="42">
        <v>7</v>
      </c>
      <c r="F449" s="76">
        <v>0.1</v>
      </c>
      <c r="G449" s="240" t="s">
        <v>517</v>
      </c>
      <c r="H449" s="241"/>
      <c r="I449" s="242"/>
      <c r="J449" s="75"/>
      <c r="K449" s="75"/>
      <c r="L449" s="75"/>
      <c r="M449" s="74">
        <v>0</v>
      </c>
      <c r="N449" s="186"/>
    </row>
    <row r="450" spans="2:14" x14ac:dyDescent="0.25">
      <c r="B450" s="41">
        <v>2</v>
      </c>
      <c r="C450" s="41">
        <v>7</v>
      </c>
      <c r="D450" s="41">
        <v>2</v>
      </c>
      <c r="E450" s="41">
        <v>8</v>
      </c>
      <c r="F450" s="77"/>
      <c r="G450" s="243" t="s">
        <v>518</v>
      </c>
      <c r="H450" s="244"/>
      <c r="I450" s="245"/>
      <c r="J450" s="75"/>
      <c r="K450" s="75"/>
      <c r="L450" s="75"/>
      <c r="M450" s="74"/>
      <c r="N450" s="186"/>
    </row>
    <row r="451" spans="2:14" x14ac:dyDescent="0.25">
      <c r="B451" s="42">
        <v>2</v>
      </c>
      <c r="C451" s="42">
        <v>7</v>
      </c>
      <c r="D451" s="42">
        <v>2</v>
      </c>
      <c r="E451" s="42">
        <v>8</v>
      </c>
      <c r="F451" s="76">
        <v>0.1</v>
      </c>
      <c r="G451" s="240" t="s">
        <v>518</v>
      </c>
      <c r="H451" s="241"/>
      <c r="I451" s="242"/>
      <c r="J451" s="75"/>
      <c r="K451" s="75"/>
      <c r="L451" s="75"/>
      <c r="M451" s="74">
        <v>0</v>
      </c>
      <c r="N451" s="186"/>
    </row>
    <row r="452" spans="2:14" x14ac:dyDescent="0.25">
      <c r="B452" s="41">
        <v>2</v>
      </c>
      <c r="C452" s="41">
        <v>7</v>
      </c>
      <c r="D452" s="41">
        <v>2</v>
      </c>
      <c r="E452" s="41">
        <v>9</v>
      </c>
      <c r="F452" s="77"/>
      <c r="G452" s="243" t="s">
        <v>519</v>
      </c>
      <c r="H452" s="244"/>
      <c r="I452" s="245"/>
      <c r="J452" s="75"/>
      <c r="K452" s="75"/>
      <c r="L452" s="75"/>
      <c r="M452" s="74"/>
      <c r="N452" s="186"/>
    </row>
    <row r="453" spans="2:14" x14ac:dyDescent="0.25">
      <c r="B453" s="41">
        <v>2</v>
      </c>
      <c r="C453" s="41">
        <v>7</v>
      </c>
      <c r="D453" s="41">
        <v>2</v>
      </c>
      <c r="E453" s="41">
        <v>9</v>
      </c>
      <c r="F453" s="77">
        <v>0.1</v>
      </c>
      <c r="G453" s="243" t="s">
        <v>519</v>
      </c>
      <c r="H453" s="244"/>
      <c r="I453" s="245"/>
      <c r="J453" s="75"/>
      <c r="K453" s="75"/>
      <c r="L453" s="75"/>
      <c r="M453" s="74">
        <v>0</v>
      </c>
      <c r="N453" s="186"/>
    </row>
    <row r="454" spans="2:14" x14ac:dyDescent="0.25">
      <c r="B454" s="42">
        <v>2</v>
      </c>
      <c r="C454" s="42">
        <v>7</v>
      </c>
      <c r="D454" s="42">
        <v>3</v>
      </c>
      <c r="E454" s="42"/>
      <c r="F454" s="76"/>
      <c r="G454" s="240" t="s">
        <v>520</v>
      </c>
      <c r="H454" s="241"/>
      <c r="I454" s="242"/>
      <c r="J454" s="75"/>
      <c r="K454" s="75"/>
      <c r="L454" s="75"/>
      <c r="M454" s="74"/>
      <c r="N454" s="186"/>
    </row>
    <row r="455" spans="2:14" x14ac:dyDescent="0.25">
      <c r="B455" s="41">
        <v>2</v>
      </c>
      <c r="C455" s="41">
        <v>7</v>
      </c>
      <c r="D455" s="41">
        <v>3</v>
      </c>
      <c r="E455" s="41">
        <v>1</v>
      </c>
      <c r="F455" s="77"/>
      <c r="G455" s="243" t="s">
        <v>521</v>
      </c>
      <c r="H455" s="244"/>
      <c r="I455" s="245"/>
      <c r="J455" s="75"/>
      <c r="K455" s="75"/>
      <c r="L455" s="75"/>
      <c r="M455" s="74"/>
      <c r="N455" s="186"/>
    </row>
    <row r="456" spans="2:14" x14ac:dyDescent="0.25">
      <c r="B456" s="42">
        <v>2</v>
      </c>
      <c r="C456" s="42">
        <v>7</v>
      </c>
      <c r="D456" s="42">
        <v>3</v>
      </c>
      <c r="E456" s="42">
        <v>1</v>
      </c>
      <c r="F456" s="76">
        <v>0.1</v>
      </c>
      <c r="G456" s="240" t="s">
        <v>521</v>
      </c>
      <c r="H456" s="241"/>
      <c r="I456" s="242"/>
      <c r="J456" s="75"/>
      <c r="K456" s="75"/>
      <c r="L456" s="75"/>
      <c r="M456" s="74">
        <v>0</v>
      </c>
      <c r="N456" s="186"/>
    </row>
    <row r="457" spans="2:14" x14ac:dyDescent="0.25">
      <c r="B457" s="41">
        <v>2</v>
      </c>
      <c r="C457" s="41">
        <v>7</v>
      </c>
      <c r="D457" s="41">
        <v>3</v>
      </c>
      <c r="E457" s="41">
        <v>2</v>
      </c>
      <c r="F457" s="77"/>
      <c r="G457" s="243" t="s">
        <v>522</v>
      </c>
      <c r="H457" s="244"/>
      <c r="I457" s="245"/>
      <c r="J457" s="75"/>
      <c r="K457" s="75"/>
      <c r="L457" s="75"/>
      <c r="M457" s="74"/>
      <c r="N457" s="186"/>
    </row>
    <row r="458" spans="2:14" x14ac:dyDescent="0.25">
      <c r="B458" s="41">
        <v>2</v>
      </c>
      <c r="C458" s="41">
        <v>7</v>
      </c>
      <c r="D458" s="41">
        <v>3</v>
      </c>
      <c r="E458" s="41">
        <v>2</v>
      </c>
      <c r="F458" s="77">
        <v>0.1</v>
      </c>
      <c r="G458" s="243" t="s">
        <v>522</v>
      </c>
      <c r="H458" s="244"/>
      <c r="I458" s="245"/>
      <c r="J458" s="75"/>
      <c r="K458" s="75"/>
      <c r="L458" s="75"/>
      <c r="M458" s="74">
        <v>0</v>
      </c>
      <c r="N458" s="186"/>
    </row>
    <row r="459" spans="2:14" x14ac:dyDescent="0.25">
      <c r="B459" s="42">
        <v>2</v>
      </c>
      <c r="C459" s="42">
        <v>7</v>
      </c>
      <c r="D459" s="42">
        <v>4</v>
      </c>
      <c r="E459" s="42"/>
      <c r="F459" s="76"/>
      <c r="G459" s="240" t="s">
        <v>523</v>
      </c>
      <c r="H459" s="241"/>
      <c r="I459" s="242"/>
      <c r="J459" s="75"/>
      <c r="K459" s="75"/>
      <c r="L459" s="75"/>
      <c r="M459" s="74"/>
      <c r="N459" s="186"/>
    </row>
    <row r="460" spans="2:14" x14ac:dyDescent="0.25">
      <c r="B460" s="41">
        <v>2</v>
      </c>
      <c r="C460" s="41">
        <v>7</v>
      </c>
      <c r="D460" s="41">
        <v>4</v>
      </c>
      <c r="E460" s="41">
        <v>1</v>
      </c>
      <c r="F460" s="77"/>
      <c r="G460" s="243" t="s">
        <v>524</v>
      </c>
      <c r="H460" s="244"/>
      <c r="I460" s="245"/>
      <c r="J460" s="75"/>
      <c r="K460" s="75"/>
      <c r="L460" s="75"/>
      <c r="M460" s="74"/>
      <c r="N460" s="186"/>
    </row>
    <row r="461" spans="2:14" x14ac:dyDescent="0.25">
      <c r="B461" s="42">
        <v>2</v>
      </c>
      <c r="C461" s="42">
        <v>7</v>
      </c>
      <c r="D461" s="42">
        <v>4</v>
      </c>
      <c r="E461" s="42">
        <v>1</v>
      </c>
      <c r="F461" s="76">
        <v>0.1</v>
      </c>
      <c r="G461" s="240" t="s">
        <v>525</v>
      </c>
      <c r="H461" s="241"/>
      <c r="I461" s="242"/>
      <c r="J461" s="75"/>
      <c r="K461" s="75"/>
      <c r="L461" s="75"/>
      <c r="M461" s="74">
        <v>0</v>
      </c>
      <c r="N461" s="186"/>
    </row>
    <row r="462" spans="2:14" x14ac:dyDescent="0.25">
      <c r="B462" s="40">
        <v>2</v>
      </c>
      <c r="C462" s="40">
        <v>7</v>
      </c>
      <c r="D462" s="40">
        <v>4</v>
      </c>
      <c r="E462" s="40">
        <v>2</v>
      </c>
      <c r="F462" s="79"/>
      <c r="G462" s="261" t="s">
        <v>526</v>
      </c>
      <c r="H462" s="262"/>
      <c r="I462" s="263"/>
      <c r="J462" s="75"/>
      <c r="K462" s="75"/>
      <c r="L462" s="75"/>
      <c r="M462" s="74"/>
      <c r="N462" s="186"/>
    </row>
    <row r="463" spans="2:14" x14ac:dyDescent="0.25">
      <c r="B463" s="41">
        <v>2</v>
      </c>
      <c r="C463" s="41">
        <v>7</v>
      </c>
      <c r="D463" s="41">
        <v>4</v>
      </c>
      <c r="E463" s="41">
        <v>2</v>
      </c>
      <c r="F463" s="77">
        <v>0.1</v>
      </c>
      <c r="G463" s="243" t="s">
        <v>527</v>
      </c>
      <c r="H463" s="244"/>
      <c r="I463" s="245"/>
      <c r="J463" s="75"/>
      <c r="K463" s="75"/>
      <c r="L463" s="75"/>
      <c r="M463" s="74">
        <v>0</v>
      </c>
      <c r="N463" s="186"/>
    </row>
    <row r="464" spans="2:14" x14ac:dyDescent="0.25">
      <c r="B464" s="41">
        <v>2</v>
      </c>
      <c r="C464" s="41">
        <v>8</v>
      </c>
      <c r="D464" s="41"/>
      <c r="E464" s="41"/>
      <c r="F464" s="77"/>
      <c r="G464" s="243" t="s">
        <v>528</v>
      </c>
      <c r="H464" s="244"/>
      <c r="I464" s="245"/>
      <c r="J464" s="75"/>
      <c r="K464" s="75"/>
      <c r="L464" s="75"/>
      <c r="M464" s="74"/>
      <c r="N464" s="186"/>
    </row>
    <row r="465" spans="2:14" x14ac:dyDescent="0.25">
      <c r="B465" s="42">
        <v>2</v>
      </c>
      <c r="C465" s="42">
        <v>8</v>
      </c>
      <c r="D465" s="42">
        <v>1</v>
      </c>
      <c r="E465" s="42"/>
      <c r="F465" s="76"/>
      <c r="G465" s="240" t="s">
        <v>529</v>
      </c>
      <c r="H465" s="241"/>
      <c r="I465" s="242"/>
      <c r="J465" s="75"/>
      <c r="K465" s="75"/>
      <c r="L465" s="75"/>
      <c r="M465" s="74"/>
      <c r="N465" s="186"/>
    </row>
    <row r="466" spans="2:14" x14ac:dyDescent="0.25">
      <c r="B466" s="42">
        <v>2</v>
      </c>
      <c r="C466" s="42">
        <v>8</v>
      </c>
      <c r="D466" s="42">
        <v>1</v>
      </c>
      <c r="E466" s="42">
        <v>1</v>
      </c>
      <c r="F466" s="76"/>
      <c r="G466" s="240" t="s">
        <v>530</v>
      </c>
      <c r="H466" s="241"/>
      <c r="I466" s="242"/>
      <c r="J466" s="75"/>
      <c r="K466" s="75"/>
      <c r="L466" s="75"/>
      <c r="M466" s="74"/>
      <c r="N466" s="186"/>
    </row>
    <row r="467" spans="2:14" x14ac:dyDescent="0.25">
      <c r="B467" s="42">
        <v>2</v>
      </c>
      <c r="C467" s="42">
        <v>8</v>
      </c>
      <c r="D467" s="42">
        <v>1</v>
      </c>
      <c r="E467" s="42">
        <v>1</v>
      </c>
      <c r="F467" s="76">
        <v>0.1</v>
      </c>
      <c r="G467" s="240" t="s">
        <v>531</v>
      </c>
      <c r="H467" s="241"/>
      <c r="I467" s="242"/>
      <c r="J467" s="75"/>
      <c r="K467" s="75"/>
      <c r="L467" s="75"/>
      <c r="M467" s="74"/>
      <c r="N467" s="186"/>
    </row>
    <row r="468" spans="2:14" x14ac:dyDescent="0.25">
      <c r="B468" s="42">
        <v>2</v>
      </c>
      <c r="C468" s="42">
        <v>8</v>
      </c>
      <c r="D468" s="42">
        <v>1</v>
      </c>
      <c r="E468" s="42">
        <v>1</v>
      </c>
      <c r="F468" s="76">
        <v>0.2</v>
      </c>
      <c r="G468" s="240" t="s">
        <v>532</v>
      </c>
      <c r="H468" s="241"/>
      <c r="I468" s="242"/>
      <c r="J468" s="75"/>
      <c r="K468" s="75"/>
      <c r="L468" s="75"/>
      <c r="M468" s="74"/>
      <c r="N468" s="186"/>
    </row>
    <row r="469" spans="2:14" x14ac:dyDescent="0.25">
      <c r="B469" s="41">
        <v>2</v>
      </c>
      <c r="C469" s="41">
        <v>8</v>
      </c>
      <c r="D469" s="41">
        <v>1</v>
      </c>
      <c r="E469" s="41">
        <v>1</v>
      </c>
      <c r="F469" s="77">
        <v>0.3</v>
      </c>
      <c r="G469" s="243" t="s">
        <v>533</v>
      </c>
      <c r="H469" s="244"/>
      <c r="I469" s="245"/>
      <c r="J469" s="75"/>
      <c r="K469" s="75"/>
      <c r="L469" s="75"/>
      <c r="M469" s="74"/>
      <c r="N469" s="186"/>
    </row>
    <row r="470" spans="2:14" x14ac:dyDescent="0.25">
      <c r="B470" s="42">
        <v>2</v>
      </c>
      <c r="C470" s="42">
        <v>8</v>
      </c>
      <c r="D470" s="42">
        <v>1</v>
      </c>
      <c r="E470" s="42">
        <v>1</v>
      </c>
      <c r="F470" s="76">
        <v>0.4</v>
      </c>
      <c r="G470" s="240" t="s">
        <v>534</v>
      </c>
      <c r="H470" s="241"/>
      <c r="I470" s="242"/>
      <c r="J470" s="75"/>
      <c r="K470" s="75"/>
      <c r="L470" s="75"/>
      <c r="M470" s="74"/>
      <c r="N470" s="186"/>
    </row>
    <row r="471" spans="2:14" x14ac:dyDescent="0.25">
      <c r="B471" s="42">
        <v>2</v>
      </c>
      <c r="C471" s="42">
        <v>8</v>
      </c>
      <c r="D471" s="42">
        <v>1</v>
      </c>
      <c r="E471" s="42">
        <v>2</v>
      </c>
      <c r="F471" s="76"/>
      <c r="G471" s="240" t="s">
        <v>535</v>
      </c>
      <c r="H471" s="241"/>
      <c r="I471" s="242"/>
      <c r="J471" s="75"/>
      <c r="K471" s="75"/>
      <c r="L471" s="75"/>
      <c r="M471" s="74"/>
      <c r="N471" s="186"/>
    </row>
    <row r="472" spans="2:14" x14ac:dyDescent="0.25">
      <c r="B472" s="42">
        <v>2</v>
      </c>
      <c r="C472" s="42">
        <v>8</v>
      </c>
      <c r="D472" s="42">
        <v>1</v>
      </c>
      <c r="E472" s="42">
        <v>2</v>
      </c>
      <c r="F472" s="76">
        <v>0.1</v>
      </c>
      <c r="G472" s="240" t="s">
        <v>536</v>
      </c>
      <c r="H472" s="241"/>
      <c r="I472" s="242"/>
      <c r="J472" s="75"/>
      <c r="K472" s="75"/>
      <c r="L472" s="75"/>
      <c r="M472" s="74"/>
      <c r="N472" s="186"/>
    </row>
    <row r="473" spans="2:14" x14ac:dyDescent="0.25">
      <c r="B473" s="42">
        <v>2</v>
      </c>
      <c r="C473" s="42">
        <v>8</v>
      </c>
      <c r="D473" s="42">
        <v>1</v>
      </c>
      <c r="E473" s="42">
        <v>2</v>
      </c>
      <c r="F473" s="76">
        <v>0.2</v>
      </c>
      <c r="G473" s="240" t="s">
        <v>537</v>
      </c>
      <c r="H473" s="241"/>
      <c r="I473" s="242"/>
      <c r="J473" s="75"/>
      <c r="K473" s="75"/>
      <c r="L473" s="75"/>
      <c r="M473" s="74"/>
      <c r="N473" s="186"/>
    </row>
    <row r="474" spans="2:14" x14ac:dyDescent="0.25">
      <c r="B474" s="42">
        <v>2</v>
      </c>
      <c r="C474" s="42">
        <v>8</v>
      </c>
      <c r="D474" s="42">
        <v>1</v>
      </c>
      <c r="E474" s="42">
        <v>2</v>
      </c>
      <c r="F474" s="76">
        <v>0.3</v>
      </c>
      <c r="G474" s="240" t="s">
        <v>538</v>
      </c>
      <c r="H474" s="241"/>
      <c r="I474" s="242"/>
      <c r="J474" s="75"/>
      <c r="K474" s="75"/>
      <c r="L474" s="75"/>
      <c r="M474" s="74"/>
      <c r="N474" s="186"/>
    </row>
    <row r="475" spans="2:14" x14ac:dyDescent="0.25">
      <c r="B475" s="42">
        <v>2</v>
      </c>
      <c r="C475" s="42">
        <v>8</v>
      </c>
      <c r="D475" s="42">
        <v>1</v>
      </c>
      <c r="E475" s="42">
        <v>2</v>
      </c>
      <c r="F475" s="76">
        <v>0.4</v>
      </c>
      <c r="G475" s="240" t="s">
        <v>539</v>
      </c>
      <c r="H475" s="241"/>
      <c r="I475" s="242"/>
      <c r="J475" s="75"/>
      <c r="K475" s="75"/>
      <c r="L475" s="75"/>
      <c r="M475" s="74"/>
      <c r="N475" s="186"/>
    </row>
    <row r="476" spans="2:14" x14ac:dyDescent="0.25">
      <c r="B476" s="42">
        <v>2</v>
      </c>
      <c r="C476" s="42">
        <v>8</v>
      </c>
      <c r="D476" s="42">
        <v>1</v>
      </c>
      <c r="E476" s="42">
        <v>2</v>
      </c>
      <c r="F476" s="76">
        <v>0.5</v>
      </c>
      <c r="G476" s="240" t="s">
        <v>540</v>
      </c>
      <c r="H476" s="241"/>
      <c r="I476" s="242"/>
      <c r="J476" s="75"/>
      <c r="K476" s="75"/>
      <c r="L476" s="75"/>
      <c r="M476" s="74"/>
      <c r="N476" s="186"/>
    </row>
    <row r="477" spans="2:14" x14ac:dyDescent="0.25">
      <c r="B477" s="41">
        <v>2</v>
      </c>
      <c r="C477" s="41">
        <v>8</v>
      </c>
      <c r="D477" s="41">
        <v>1</v>
      </c>
      <c r="E477" s="41">
        <v>2</v>
      </c>
      <c r="F477" s="77">
        <v>0.6</v>
      </c>
      <c r="G477" s="243" t="s">
        <v>541</v>
      </c>
      <c r="H477" s="244"/>
      <c r="I477" s="245"/>
      <c r="J477" s="75"/>
      <c r="K477" s="75"/>
      <c r="L477" s="75"/>
      <c r="M477" s="82"/>
      <c r="N477" s="186"/>
    </row>
    <row r="478" spans="2:14" x14ac:dyDescent="0.25">
      <c r="B478" s="42">
        <v>2</v>
      </c>
      <c r="C478" s="42">
        <v>8</v>
      </c>
      <c r="D478" s="42">
        <v>1</v>
      </c>
      <c r="E478" s="42">
        <v>2</v>
      </c>
      <c r="F478" s="76">
        <v>0.7</v>
      </c>
      <c r="G478" s="240" t="s">
        <v>542</v>
      </c>
      <c r="H478" s="241"/>
      <c r="I478" s="242"/>
      <c r="J478" s="75"/>
      <c r="K478" s="75"/>
      <c r="L478" s="75"/>
      <c r="M478" s="82"/>
      <c r="N478" s="186"/>
    </row>
    <row r="479" spans="2:14" x14ac:dyDescent="0.25">
      <c r="B479" s="41">
        <v>2</v>
      </c>
      <c r="C479" s="41">
        <v>8</v>
      </c>
      <c r="D479" s="41">
        <v>1</v>
      </c>
      <c r="E479" s="41">
        <v>3</v>
      </c>
      <c r="F479" s="77"/>
      <c r="G479" s="243" t="s">
        <v>543</v>
      </c>
      <c r="H479" s="244"/>
      <c r="I479" s="245"/>
      <c r="J479" s="75"/>
      <c r="K479" s="75"/>
      <c r="L479" s="75"/>
      <c r="M479" s="82"/>
      <c r="N479" s="186"/>
    </row>
    <row r="480" spans="2:14" x14ac:dyDescent="0.25">
      <c r="B480" s="41">
        <v>2</v>
      </c>
      <c r="C480" s="41">
        <v>8</v>
      </c>
      <c r="D480" s="41">
        <v>1</v>
      </c>
      <c r="E480" s="41">
        <v>3</v>
      </c>
      <c r="F480" s="77">
        <v>0.1</v>
      </c>
      <c r="G480" s="243" t="s">
        <v>544</v>
      </c>
      <c r="H480" s="244"/>
      <c r="I480" s="245"/>
      <c r="J480" s="75"/>
      <c r="K480" s="75"/>
      <c r="L480" s="75"/>
      <c r="M480" s="82"/>
      <c r="N480" s="186"/>
    </row>
    <row r="481" spans="2:14" x14ac:dyDescent="0.25">
      <c r="B481" s="42">
        <v>2</v>
      </c>
      <c r="C481" s="42">
        <v>8</v>
      </c>
      <c r="D481" s="42">
        <v>2</v>
      </c>
      <c r="E481" s="42"/>
      <c r="F481" s="76"/>
      <c r="G481" s="240" t="s">
        <v>545</v>
      </c>
      <c r="H481" s="241"/>
      <c r="I481" s="242"/>
      <c r="J481" s="75"/>
      <c r="K481" s="75"/>
      <c r="L481" s="75"/>
      <c r="M481" s="82"/>
      <c r="N481" s="186"/>
    </row>
    <row r="482" spans="2:14" x14ac:dyDescent="0.25">
      <c r="B482" s="42">
        <v>2</v>
      </c>
      <c r="C482" s="42">
        <v>8</v>
      </c>
      <c r="D482" s="42">
        <v>2</v>
      </c>
      <c r="E482" s="42">
        <v>1</v>
      </c>
      <c r="F482" s="76"/>
      <c r="G482" s="240" t="s">
        <v>546</v>
      </c>
      <c r="H482" s="241"/>
      <c r="I482" s="242"/>
      <c r="J482" s="75"/>
      <c r="K482" s="75"/>
      <c r="L482" s="75"/>
      <c r="M482" s="82"/>
      <c r="N482" s="186"/>
    </row>
    <row r="483" spans="2:14" x14ac:dyDescent="0.25">
      <c r="B483" s="41">
        <v>2</v>
      </c>
      <c r="C483" s="41">
        <v>8</v>
      </c>
      <c r="D483" s="41">
        <v>2</v>
      </c>
      <c r="E483" s="41">
        <v>1</v>
      </c>
      <c r="F483" s="77">
        <v>0.1</v>
      </c>
      <c r="G483" s="243" t="s">
        <v>547</v>
      </c>
      <c r="H483" s="244"/>
      <c r="I483" s="245"/>
      <c r="J483" s="75"/>
      <c r="K483" s="75"/>
      <c r="L483" s="75"/>
      <c r="M483" s="82"/>
      <c r="N483" s="186"/>
    </row>
    <row r="484" spans="2:14" x14ac:dyDescent="0.25">
      <c r="B484" s="42">
        <v>2</v>
      </c>
      <c r="C484" s="42">
        <v>8</v>
      </c>
      <c r="D484" s="42">
        <v>2</v>
      </c>
      <c r="E484" s="42">
        <v>1</v>
      </c>
      <c r="F484" s="76">
        <v>0.2</v>
      </c>
      <c r="G484" s="240" t="s">
        <v>548</v>
      </c>
      <c r="H484" s="241"/>
      <c r="I484" s="242"/>
      <c r="J484" s="75"/>
      <c r="K484" s="75"/>
      <c r="L484" s="75"/>
      <c r="M484" s="82"/>
      <c r="N484" s="186"/>
    </row>
    <row r="485" spans="2:14" x14ac:dyDescent="0.25">
      <c r="B485" s="42">
        <v>2</v>
      </c>
      <c r="C485" s="42">
        <v>8</v>
      </c>
      <c r="D485" s="42">
        <v>2</v>
      </c>
      <c r="E485" s="42">
        <v>2</v>
      </c>
      <c r="F485" s="76"/>
      <c r="G485" s="240" t="s">
        <v>549</v>
      </c>
      <c r="H485" s="241"/>
      <c r="I485" s="242"/>
      <c r="J485" s="75"/>
      <c r="K485" s="75"/>
      <c r="L485" s="75"/>
      <c r="M485" s="82"/>
      <c r="N485" s="186"/>
    </row>
    <row r="486" spans="2:14" x14ac:dyDescent="0.25">
      <c r="B486" s="42">
        <v>2</v>
      </c>
      <c r="C486" s="42">
        <v>8</v>
      </c>
      <c r="D486" s="42">
        <v>2</v>
      </c>
      <c r="E486" s="42">
        <v>2</v>
      </c>
      <c r="F486" s="76">
        <v>0.1</v>
      </c>
      <c r="G486" s="240" t="s">
        <v>550</v>
      </c>
      <c r="H486" s="241"/>
      <c r="I486" s="242"/>
      <c r="J486" s="75"/>
      <c r="K486" s="75"/>
      <c r="L486" s="75"/>
      <c r="M486" s="82"/>
      <c r="N486" s="186"/>
    </row>
    <row r="487" spans="2:14" x14ac:dyDescent="0.25">
      <c r="B487" s="41">
        <v>2</v>
      </c>
      <c r="C487" s="41">
        <v>8</v>
      </c>
      <c r="D487" s="41">
        <v>2</v>
      </c>
      <c r="E487" s="41">
        <v>2</v>
      </c>
      <c r="F487" s="77">
        <v>0.2</v>
      </c>
      <c r="G487" s="243" t="s">
        <v>551</v>
      </c>
      <c r="H487" s="244"/>
      <c r="I487" s="245"/>
      <c r="J487" s="75"/>
      <c r="K487" s="75"/>
      <c r="L487" s="75"/>
      <c r="M487" s="82"/>
      <c r="N487" s="186"/>
    </row>
    <row r="488" spans="2:14" x14ac:dyDescent="0.25">
      <c r="B488" s="42">
        <v>2</v>
      </c>
      <c r="C488" s="42">
        <v>8</v>
      </c>
      <c r="D488" s="42">
        <v>2</v>
      </c>
      <c r="E488" s="42">
        <v>2</v>
      </c>
      <c r="F488" s="76">
        <v>0.3</v>
      </c>
      <c r="G488" s="240" t="s">
        <v>552</v>
      </c>
      <c r="H488" s="241"/>
      <c r="I488" s="242"/>
      <c r="J488" s="75"/>
      <c r="K488" s="75"/>
      <c r="L488" s="75"/>
      <c r="M488" s="82"/>
      <c r="N488" s="186"/>
    </row>
    <row r="489" spans="2:14" x14ac:dyDescent="0.25">
      <c r="B489" s="41">
        <v>2</v>
      </c>
      <c r="C489" s="41">
        <v>8</v>
      </c>
      <c r="D489" s="41">
        <v>2</v>
      </c>
      <c r="E489" s="41">
        <v>3</v>
      </c>
      <c r="F489" s="77"/>
      <c r="G489" s="243" t="s">
        <v>553</v>
      </c>
      <c r="H489" s="244"/>
      <c r="I489" s="245"/>
      <c r="J489" s="75"/>
      <c r="K489" s="75"/>
      <c r="L489" s="75"/>
      <c r="M489" s="82"/>
      <c r="N489" s="186"/>
    </row>
    <row r="490" spans="2:14" x14ac:dyDescent="0.25">
      <c r="B490" s="41">
        <v>2</v>
      </c>
      <c r="C490" s="41">
        <v>8</v>
      </c>
      <c r="D490" s="41">
        <v>2</v>
      </c>
      <c r="E490" s="41">
        <v>3</v>
      </c>
      <c r="F490" s="77">
        <v>0.1</v>
      </c>
      <c r="G490" s="243" t="s">
        <v>554</v>
      </c>
      <c r="H490" s="244"/>
      <c r="I490" s="245"/>
      <c r="J490" s="75"/>
      <c r="K490" s="75"/>
      <c r="L490" s="75"/>
      <c r="M490" s="82"/>
      <c r="N490" s="186"/>
    </row>
    <row r="491" spans="2:14" x14ac:dyDescent="0.25">
      <c r="B491" s="42">
        <v>2</v>
      </c>
      <c r="C491" s="42">
        <v>8</v>
      </c>
      <c r="D491" s="42">
        <v>3</v>
      </c>
      <c r="E491" s="42"/>
      <c r="F491" s="76"/>
      <c r="G491" s="240" t="s">
        <v>555</v>
      </c>
      <c r="H491" s="241"/>
      <c r="I491" s="242"/>
      <c r="J491" s="75"/>
      <c r="K491" s="75"/>
      <c r="L491" s="75"/>
      <c r="M491" s="82"/>
      <c r="N491" s="186"/>
    </row>
    <row r="492" spans="2:14" x14ac:dyDescent="0.25">
      <c r="B492" s="42">
        <v>2</v>
      </c>
      <c r="C492" s="42">
        <v>8</v>
      </c>
      <c r="D492" s="42">
        <v>3</v>
      </c>
      <c r="E492" s="42">
        <v>1</v>
      </c>
      <c r="F492" s="76"/>
      <c r="G492" s="240" t="s">
        <v>556</v>
      </c>
      <c r="H492" s="241"/>
      <c r="I492" s="242"/>
      <c r="J492" s="75"/>
      <c r="K492" s="75"/>
      <c r="L492" s="75"/>
      <c r="M492" s="82"/>
      <c r="N492" s="186"/>
    </row>
    <row r="493" spans="2:14" x14ac:dyDescent="0.25">
      <c r="B493" s="41">
        <v>2</v>
      </c>
      <c r="C493" s="41">
        <v>8</v>
      </c>
      <c r="D493" s="41">
        <v>3</v>
      </c>
      <c r="E493" s="41">
        <v>1</v>
      </c>
      <c r="F493" s="77">
        <v>0.1</v>
      </c>
      <c r="G493" s="243" t="s">
        <v>557</v>
      </c>
      <c r="H493" s="244"/>
      <c r="I493" s="245"/>
      <c r="J493" s="75"/>
      <c r="K493" s="75"/>
      <c r="L493" s="75"/>
      <c r="M493" s="82"/>
      <c r="N493" s="186"/>
    </row>
    <row r="494" spans="2:14" x14ac:dyDescent="0.25">
      <c r="B494" s="42">
        <v>2</v>
      </c>
      <c r="C494" s="42">
        <v>8</v>
      </c>
      <c r="D494" s="42">
        <v>3</v>
      </c>
      <c r="E494" s="42">
        <v>1</v>
      </c>
      <c r="F494" s="76">
        <v>0.2</v>
      </c>
      <c r="G494" s="240" t="s">
        <v>558</v>
      </c>
      <c r="H494" s="241"/>
      <c r="I494" s="242"/>
      <c r="J494" s="75"/>
      <c r="K494" s="75"/>
      <c r="L494" s="75"/>
      <c r="M494" s="82"/>
      <c r="N494" s="186"/>
    </row>
    <row r="495" spans="2:14" x14ac:dyDescent="0.25">
      <c r="B495" s="42">
        <v>2</v>
      </c>
      <c r="C495" s="42">
        <v>8</v>
      </c>
      <c r="D495" s="42">
        <v>3</v>
      </c>
      <c r="E495" s="42">
        <v>2</v>
      </c>
      <c r="F495" s="76"/>
      <c r="G495" s="240" t="s">
        <v>559</v>
      </c>
      <c r="H495" s="241"/>
      <c r="I495" s="242"/>
      <c r="J495" s="75"/>
      <c r="K495" s="75"/>
      <c r="L495" s="75"/>
      <c r="M495" s="82"/>
      <c r="N495" s="186"/>
    </row>
    <row r="496" spans="2:14" x14ac:dyDescent="0.25">
      <c r="B496" s="42">
        <v>2</v>
      </c>
      <c r="C496" s="42">
        <v>8</v>
      </c>
      <c r="D496" s="42">
        <v>3</v>
      </c>
      <c r="E496" s="42">
        <v>2</v>
      </c>
      <c r="F496" s="76">
        <v>0.1</v>
      </c>
      <c r="G496" s="240" t="s">
        <v>560</v>
      </c>
      <c r="H496" s="241"/>
      <c r="I496" s="242"/>
      <c r="J496" s="75"/>
      <c r="K496" s="75"/>
      <c r="L496" s="75"/>
      <c r="M496" s="82"/>
      <c r="N496" s="186"/>
    </row>
    <row r="497" spans="2:14" x14ac:dyDescent="0.25">
      <c r="B497" s="42">
        <v>2</v>
      </c>
      <c r="C497" s="42">
        <v>8</v>
      </c>
      <c r="D497" s="42">
        <v>3</v>
      </c>
      <c r="E497" s="42">
        <v>2</v>
      </c>
      <c r="F497" s="76">
        <v>0.2</v>
      </c>
      <c r="G497" s="240" t="s">
        <v>561</v>
      </c>
      <c r="H497" s="241"/>
      <c r="I497" s="242"/>
      <c r="J497" s="75"/>
      <c r="K497" s="75"/>
      <c r="L497" s="75"/>
      <c r="M497" s="82"/>
      <c r="N497" s="186"/>
    </row>
    <row r="498" spans="2:14" x14ac:dyDescent="0.25">
      <c r="B498" s="42">
        <v>2</v>
      </c>
      <c r="C498" s="42">
        <v>8</v>
      </c>
      <c r="D498" s="42">
        <v>3</v>
      </c>
      <c r="E498" s="42">
        <v>2</v>
      </c>
      <c r="F498" s="76">
        <v>0.3</v>
      </c>
      <c r="G498" s="240" t="s">
        <v>562</v>
      </c>
      <c r="H498" s="241"/>
      <c r="I498" s="242"/>
      <c r="J498" s="75"/>
      <c r="K498" s="75"/>
      <c r="L498" s="75"/>
      <c r="M498" s="82"/>
      <c r="N498" s="186"/>
    </row>
    <row r="499" spans="2:14" x14ac:dyDescent="0.25">
      <c r="B499" s="41">
        <v>2</v>
      </c>
      <c r="C499" s="41">
        <v>8</v>
      </c>
      <c r="D499" s="41">
        <v>3</v>
      </c>
      <c r="E499" s="41">
        <v>2</v>
      </c>
      <c r="F499" s="77">
        <v>0.4</v>
      </c>
      <c r="G499" s="243" t="s">
        <v>563</v>
      </c>
      <c r="H499" s="244"/>
      <c r="I499" s="245"/>
      <c r="J499" s="75"/>
      <c r="K499" s="75"/>
      <c r="L499" s="75"/>
      <c r="M499" s="82"/>
      <c r="N499" s="186"/>
    </row>
    <row r="500" spans="2:14" x14ac:dyDescent="0.25">
      <c r="B500" s="42">
        <v>2</v>
      </c>
      <c r="C500" s="42">
        <v>8</v>
      </c>
      <c r="D500" s="42">
        <v>3</v>
      </c>
      <c r="E500" s="42">
        <v>2</v>
      </c>
      <c r="F500" s="76">
        <v>0.5</v>
      </c>
      <c r="G500" s="240" t="s">
        <v>564</v>
      </c>
      <c r="H500" s="241"/>
      <c r="I500" s="242"/>
      <c r="J500" s="75"/>
      <c r="K500" s="75"/>
      <c r="L500" s="75"/>
      <c r="M500" s="82"/>
      <c r="N500" s="186"/>
    </row>
    <row r="501" spans="2:14" x14ac:dyDescent="0.25">
      <c r="B501" s="42">
        <v>2</v>
      </c>
      <c r="C501" s="42">
        <v>8</v>
      </c>
      <c r="D501" s="42">
        <v>3</v>
      </c>
      <c r="E501" s="42">
        <v>3</v>
      </c>
      <c r="F501" s="76"/>
      <c r="G501" s="240" t="s">
        <v>565</v>
      </c>
      <c r="H501" s="241"/>
      <c r="I501" s="242"/>
      <c r="J501" s="75"/>
      <c r="K501" s="75"/>
      <c r="L501" s="75"/>
      <c r="M501" s="82"/>
      <c r="N501" s="186"/>
    </row>
    <row r="502" spans="2:14" x14ac:dyDescent="0.25">
      <c r="B502" s="41">
        <v>2</v>
      </c>
      <c r="C502" s="41">
        <v>8</v>
      </c>
      <c r="D502" s="41">
        <v>3</v>
      </c>
      <c r="E502" s="41">
        <v>3</v>
      </c>
      <c r="F502" s="77">
        <v>0.1</v>
      </c>
      <c r="G502" s="243" t="s">
        <v>566</v>
      </c>
      <c r="H502" s="244"/>
      <c r="I502" s="245"/>
      <c r="J502" s="75"/>
      <c r="K502" s="75"/>
      <c r="L502" s="75"/>
      <c r="M502" s="82"/>
      <c r="N502" s="186"/>
    </row>
    <row r="503" spans="2:14" x14ac:dyDescent="0.25">
      <c r="B503" s="41">
        <v>2</v>
      </c>
      <c r="C503" s="41">
        <v>8</v>
      </c>
      <c r="D503" s="41">
        <v>3</v>
      </c>
      <c r="E503" s="41">
        <v>3</v>
      </c>
      <c r="F503" s="77">
        <v>0.2</v>
      </c>
      <c r="G503" s="243" t="s">
        <v>567</v>
      </c>
      <c r="H503" s="244"/>
      <c r="I503" s="245"/>
      <c r="J503" s="75"/>
      <c r="K503" s="75"/>
      <c r="L503" s="75"/>
      <c r="M503" s="82"/>
      <c r="N503" s="186"/>
    </row>
    <row r="504" spans="2:14" x14ac:dyDescent="0.25">
      <c r="B504" s="42">
        <v>2</v>
      </c>
      <c r="C504" s="42">
        <v>8</v>
      </c>
      <c r="D504" s="42">
        <v>4</v>
      </c>
      <c r="E504" s="42"/>
      <c r="F504" s="76"/>
      <c r="G504" s="240" t="s">
        <v>568</v>
      </c>
      <c r="H504" s="241"/>
      <c r="I504" s="242"/>
      <c r="J504" s="75"/>
      <c r="K504" s="75"/>
      <c r="L504" s="75"/>
      <c r="M504" s="82"/>
      <c r="N504" s="186"/>
    </row>
    <row r="505" spans="2:14" x14ac:dyDescent="0.25">
      <c r="B505" s="42">
        <v>2</v>
      </c>
      <c r="C505" s="42">
        <v>8</v>
      </c>
      <c r="D505" s="42">
        <v>4</v>
      </c>
      <c r="E505" s="42">
        <v>1</v>
      </c>
      <c r="F505" s="76"/>
      <c r="G505" s="240" t="s">
        <v>569</v>
      </c>
      <c r="H505" s="241"/>
      <c r="I505" s="242"/>
      <c r="J505" s="75"/>
      <c r="K505" s="75"/>
      <c r="L505" s="75"/>
      <c r="M505" s="82"/>
      <c r="N505" s="186"/>
    </row>
    <row r="506" spans="2:14" x14ac:dyDescent="0.25">
      <c r="B506" s="41">
        <v>2</v>
      </c>
      <c r="C506" s="41">
        <v>8</v>
      </c>
      <c r="D506" s="41">
        <v>4</v>
      </c>
      <c r="E506" s="41">
        <v>1</v>
      </c>
      <c r="F506" s="77">
        <v>0.1</v>
      </c>
      <c r="G506" s="243" t="s">
        <v>570</v>
      </c>
      <c r="H506" s="244"/>
      <c r="I506" s="245"/>
      <c r="J506" s="75"/>
      <c r="K506" s="75"/>
      <c r="L506" s="75"/>
      <c r="M506" s="82"/>
      <c r="N506" s="186"/>
    </row>
    <row r="507" spans="2:14" x14ac:dyDescent="0.25">
      <c r="B507" s="42">
        <v>2</v>
      </c>
      <c r="C507" s="42">
        <v>8</v>
      </c>
      <c r="D507" s="42">
        <v>4</v>
      </c>
      <c r="E507" s="42">
        <v>1</v>
      </c>
      <c r="F507" s="76">
        <v>0.2</v>
      </c>
      <c r="G507" s="240" t="s">
        <v>571</v>
      </c>
      <c r="H507" s="241"/>
      <c r="I507" s="242"/>
      <c r="J507" s="75"/>
      <c r="K507" s="75"/>
      <c r="L507" s="75"/>
      <c r="M507" s="82"/>
      <c r="N507" s="186"/>
    </row>
    <row r="508" spans="2:14" x14ac:dyDescent="0.25">
      <c r="B508" s="42">
        <v>2</v>
      </c>
      <c r="C508" s="42">
        <v>8</v>
      </c>
      <c r="D508" s="42">
        <v>4</v>
      </c>
      <c r="E508" s="42">
        <v>2</v>
      </c>
      <c r="F508" s="76"/>
      <c r="G508" s="240" t="s">
        <v>572</v>
      </c>
      <c r="H508" s="241"/>
      <c r="I508" s="242"/>
      <c r="J508" s="75"/>
      <c r="K508" s="75"/>
      <c r="L508" s="75"/>
      <c r="M508" s="82"/>
      <c r="N508" s="186"/>
    </row>
    <row r="509" spans="2:14" x14ac:dyDescent="0.25">
      <c r="B509" s="42">
        <v>2</v>
      </c>
      <c r="C509" s="42">
        <v>8</v>
      </c>
      <c r="D509" s="42">
        <v>4</v>
      </c>
      <c r="E509" s="42">
        <v>2</v>
      </c>
      <c r="F509" s="76">
        <v>0.1</v>
      </c>
      <c r="G509" s="240" t="s">
        <v>573</v>
      </c>
      <c r="H509" s="241"/>
      <c r="I509" s="242"/>
      <c r="J509" s="75"/>
      <c r="K509" s="75"/>
      <c r="L509" s="75"/>
      <c r="M509" s="82"/>
      <c r="N509" s="186"/>
    </row>
    <row r="510" spans="2:14" x14ac:dyDescent="0.25">
      <c r="B510" s="41">
        <v>2</v>
      </c>
      <c r="C510" s="41">
        <v>8</v>
      </c>
      <c r="D510" s="41">
        <v>4</v>
      </c>
      <c r="E510" s="41">
        <v>2</v>
      </c>
      <c r="F510" s="77">
        <v>0.2</v>
      </c>
      <c r="G510" s="243" t="s">
        <v>574</v>
      </c>
      <c r="H510" s="244"/>
      <c r="I510" s="245"/>
      <c r="J510" s="75"/>
      <c r="K510" s="75"/>
      <c r="L510" s="75"/>
      <c r="M510" s="82"/>
      <c r="N510" s="186"/>
    </row>
    <row r="511" spans="2:14" x14ac:dyDescent="0.25">
      <c r="B511" s="42">
        <v>2</v>
      </c>
      <c r="C511" s="42">
        <v>8</v>
      </c>
      <c r="D511" s="42">
        <v>4</v>
      </c>
      <c r="E511" s="42">
        <v>2</v>
      </c>
      <c r="F511" s="76">
        <v>0.3</v>
      </c>
      <c r="G511" s="240" t="s">
        <v>575</v>
      </c>
      <c r="H511" s="241"/>
      <c r="I511" s="242"/>
      <c r="J511" s="75"/>
      <c r="K511" s="75"/>
      <c r="L511" s="75"/>
      <c r="M511" s="82"/>
      <c r="N511" s="186"/>
    </row>
    <row r="512" spans="2:14" x14ac:dyDescent="0.25">
      <c r="B512" s="41">
        <v>2</v>
      </c>
      <c r="C512" s="41">
        <v>8</v>
      </c>
      <c r="D512" s="41">
        <v>4</v>
      </c>
      <c r="E512" s="41">
        <v>3</v>
      </c>
      <c r="F512" s="77"/>
      <c r="G512" s="243" t="s">
        <v>576</v>
      </c>
      <c r="H512" s="244"/>
      <c r="I512" s="245"/>
      <c r="J512" s="75"/>
      <c r="K512" s="75"/>
      <c r="L512" s="75"/>
      <c r="M512" s="82"/>
      <c r="N512" s="186"/>
    </row>
    <row r="513" spans="2:14" x14ac:dyDescent="0.25">
      <c r="B513" s="41">
        <v>2</v>
      </c>
      <c r="C513" s="41">
        <v>8</v>
      </c>
      <c r="D513" s="41">
        <v>4</v>
      </c>
      <c r="E513" s="41">
        <v>3</v>
      </c>
      <c r="F513" s="77">
        <v>0.1</v>
      </c>
      <c r="G513" s="243" t="s">
        <v>577</v>
      </c>
      <c r="H513" s="244"/>
      <c r="I513" s="245"/>
      <c r="J513" s="75"/>
      <c r="K513" s="75"/>
      <c r="L513" s="75"/>
      <c r="M513" s="82"/>
      <c r="N513" s="186"/>
    </row>
    <row r="514" spans="2:14" x14ac:dyDescent="0.25">
      <c r="B514" s="42">
        <v>2</v>
      </c>
      <c r="C514" s="42">
        <v>8</v>
      </c>
      <c r="D514" s="42">
        <v>5</v>
      </c>
      <c r="E514" s="42"/>
      <c r="F514" s="76"/>
      <c r="G514" s="240" t="s">
        <v>578</v>
      </c>
      <c r="H514" s="241"/>
      <c r="I514" s="242"/>
      <c r="J514" s="75"/>
      <c r="K514" s="75"/>
      <c r="L514" s="75"/>
      <c r="M514" s="82"/>
      <c r="N514" s="186"/>
    </row>
    <row r="515" spans="2:14" x14ac:dyDescent="0.25">
      <c r="B515" s="41">
        <v>2</v>
      </c>
      <c r="C515" s="41">
        <v>8</v>
      </c>
      <c r="D515" s="41">
        <v>5</v>
      </c>
      <c r="E515" s="41">
        <v>1</v>
      </c>
      <c r="F515" s="77"/>
      <c r="G515" s="243" t="s">
        <v>579</v>
      </c>
      <c r="H515" s="244"/>
      <c r="I515" s="245"/>
      <c r="J515" s="75"/>
      <c r="K515" s="75"/>
      <c r="L515" s="75"/>
      <c r="M515" s="82"/>
      <c r="N515" s="186"/>
    </row>
    <row r="516" spans="2:14" x14ac:dyDescent="0.25">
      <c r="B516" s="42">
        <v>2</v>
      </c>
      <c r="C516" s="42">
        <v>8</v>
      </c>
      <c r="D516" s="42">
        <v>5</v>
      </c>
      <c r="E516" s="42">
        <v>1</v>
      </c>
      <c r="F516" s="76">
        <v>0.1</v>
      </c>
      <c r="G516" s="240" t="s">
        <v>579</v>
      </c>
      <c r="H516" s="241"/>
      <c r="I516" s="242"/>
      <c r="J516" s="75"/>
      <c r="K516" s="75"/>
      <c r="L516" s="75"/>
      <c r="M516" s="82"/>
      <c r="N516" s="186"/>
    </row>
    <row r="517" spans="2:14" x14ac:dyDescent="0.25">
      <c r="B517" s="40">
        <v>2</v>
      </c>
      <c r="C517" s="40">
        <v>8</v>
      </c>
      <c r="D517" s="40">
        <v>5</v>
      </c>
      <c r="E517" s="40">
        <v>2</v>
      </c>
      <c r="F517" s="79"/>
      <c r="G517" s="261" t="s">
        <v>580</v>
      </c>
      <c r="H517" s="262"/>
      <c r="I517" s="263"/>
      <c r="J517" s="75"/>
      <c r="K517" s="75"/>
      <c r="L517" s="75"/>
      <c r="M517" s="82"/>
      <c r="N517" s="186"/>
    </row>
    <row r="518" spans="2:14" x14ac:dyDescent="0.25">
      <c r="B518" s="41">
        <v>2</v>
      </c>
      <c r="C518" s="41">
        <v>8</v>
      </c>
      <c r="D518" s="41">
        <v>5</v>
      </c>
      <c r="E518" s="41">
        <v>2</v>
      </c>
      <c r="F518" s="77">
        <v>0.1</v>
      </c>
      <c r="G518" s="243" t="s">
        <v>580</v>
      </c>
      <c r="H518" s="244"/>
      <c r="I518" s="245"/>
      <c r="J518" s="75"/>
      <c r="K518" s="75"/>
      <c r="L518" s="75"/>
      <c r="M518" s="82"/>
      <c r="N518" s="186"/>
    </row>
    <row r="519" spans="2:14" x14ac:dyDescent="0.25">
      <c r="B519" s="41">
        <v>2</v>
      </c>
      <c r="C519" s="41">
        <v>9</v>
      </c>
      <c r="D519" s="41"/>
      <c r="E519" s="41"/>
      <c r="F519" s="77"/>
      <c r="G519" s="243" t="s">
        <v>581</v>
      </c>
      <c r="H519" s="244"/>
      <c r="I519" s="245"/>
      <c r="J519" s="75"/>
      <c r="K519" s="75"/>
      <c r="L519" s="75"/>
      <c r="M519" s="82"/>
      <c r="N519" s="186"/>
    </row>
    <row r="520" spans="2:14" x14ac:dyDescent="0.25">
      <c r="B520" s="42">
        <v>2</v>
      </c>
      <c r="C520" s="42">
        <v>9</v>
      </c>
      <c r="D520" s="42">
        <v>1</v>
      </c>
      <c r="E520" s="42"/>
      <c r="F520" s="76"/>
      <c r="G520" s="240" t="s">
        <v>582</v>
      </c>
      <c r="H520" s="241"/>
      <c r="I520" s="242"/>
      <c r="J520" s="75"/>
      <c r="K520" s="75"/>
      <c r="L520" s="75"/>
      <c r="M520" s="82"/>
      <c r="N520" s="186"/>
    </row>
    <row r="521" spans="2:14" x14ac:dyDescent="0.25">
      <c r="B521" s="42">
        <v>2</v>
      </c>
      <c r="C521" s="42">
        <v>9</v>
      </c>
      <c r="D521" s="42">
        <v>1</v>
      </c>
      <c r="E521" s="42">
        <v>1</v>
      </c>
      <c r="F521" s="76"/>
      <c r="G521" s="240" t="s">
        <v>583</v>
      </c>
      <c r="H521" s="241"/>
      <c r="I521" s="242"/>
      <c r="J521" s="75"/>
      <c r="K521" s="75"/>
      <c r="L521" s="75"/>
      <c r="M521" s="82"/>
      <c r="N521" s="186"/>
    </row>
    <row r="522" spans="2:14" x14ac:dyDescent="0.25">
      <c r="B522" s="41">
        <v>2</v>
      </c>
      <c r="C522" s="41">
        <v>9</v>
      </c>
      <c r="D522" s="41">
        <v>1</v>
      </c>
      <c r="E522" s="41">
        <v>1</v>
      </c>
      <c r="F522" s="77">
        <v>0.1</v>
      </c>
      <c r="G522" s="243" t="s">
        <v>583</v>
      </c>
      <c r="H522" s="244"/>
      <c r="I522" s="245"/>
      <c r="J522" s="75"/>
      <c r="K522" s="75"/>
      <c r="L522" s="75"/>
      <c r="M522" s="82"/>
      <c r="N522" s="186"/>
    </row>
    <row r="523" spans="2:14" x14ac:dyDescent="0.25">
      <c r="B523" s="42">
        <v>2</v>
      </c>
      <c r="C523" s="42">
        <v>9</v>
      </c>
      <c r="D523" s="42">
        <v>1</v>
      </c>
      <c r="E523" s="42">
        <v>1</v>
      </c>
      <c r="F523" s="76">
        <v>0.2</v>
      </c>
      <c r="G523" s="240" t="s">
        <v>584</v>
      </c>
      <c r="H523" s="241"/>
      <c r="I523" s="242"/>
      <c r="J523" s="75"/>
      <c r="K523" s="75"/>
      <c r="L523" s="75"/>
      <c r="M523" s="82"/>
      <c r="N523" s="186"/>
    </row>
    <row r="524" spans="2:14" x14ac:dyDescent="0.25">
      <c r="B524" s="42">
        <v>2</v>
      </c>
      <c r="C524" s="42">
        <v>9</v>
      </c>
      <c r="D524" s="42">
        <v>1</v>
      </c>
      <c r="E524" s="42">
        <v>2</v>
      </c>
      <c r="F524" s="76"/>
      <c r="G524" s="240" t="s">
        <v>585</v>
      </c>
      <c r="H524" s="241"/>
      <c r="I524" s="242"/>
      <c r="J524" s="75"/>
      <c r="K524" s="75"/>
      <c r="L524" s="75"/>
      <c r="M524" s="82"/>
      <c r="N524" s="186"/>
    </row>
    <row r="525" spans="2:14" x14ac:dyDescent="0.25">
      <c r="B525" s="41">
        <v>2</v>
      </c>
      <c r="C525" s="41">
        <v>9</v>
      </c>
      <c r="D525" s="41">
        <v>1</v>
      </c>
      <c r="E525" s="41">
        <v>2</v>
      </c>
      <c r="F525" s="77">
        <v>0.1</v>
      </c>
      <c r="G525" s="243" t="s">
        <v>585</v>
      </c>
      <c r="H525" s="244"/>
      <c r="I525" s="245"/>
      <c r="J525" s="75"/>
      <c r="K525" s="75"/>
      <c r="L525" s="75"/>
      <c r="M525" s="82"/>
      <c r="N525" s="186"/>
    </row>
    <row r="526" spans="2:14" x14ac:dyDescent="0.25">
      <c r="B526" s="41">
        <v>2</v>
      </c>
      <c r="C526" s="41">
        <v>9</v>
      </c>
      <c r="D526" s="41">
        <v>1</v>
      </c>
      <c r="E526" s="41">
        <v>2</v>
      </c>
      <c r="F526" s="77">
        <v>0.2</v>
      </c>
      <c r="G526" s="243" t="s">
        <v>586</v>
      </c>
      <c r="H526" s="244"/>
      <c r="I526" s="245"/>
      <c r="J526" s="75"/>
      <c r="K526" s="75"/>
      <c r="L526" s="75"/>
      <c r="M526" s="82"/>
      <c r="N526" s="186"/>
    </row>
    <row r="527" spans="2:14" x14ac:dyDescent="0.25">
      <c r="B527" s="42">
        <v>2</v>
      </c>
      <c r="C527" s="42">
        <v>9</v>
      </c>
      <c r="D527" s="42">
        <v>2</v>
      </c>
      <c r="E527" s="42"/>
      <c r="F527" s="76"/>
      <c r="G527" s="240" t="s">
        <v>587</v>
      </c>
      <c r="H527" s="241"/>
      <c r="I527" s="242"/>
      <c r="J527" s="75"/>
      <c r="K527" s="75"/>
      <c r="L527" s="75"/>
      <c r="M527" s="82"/>
      <c r="N527" s="186"/>
    </row>
    <row r="528" spans="2:14" x14ac:dyDescent="0.25">
      <c r="B528" s="41">
        <v>2</v>
      </c>
      <c r="C528" s="41">
        <v>9</v>
      </c>
      <c r="D528" s="41">
        <v>2</v>
      </c>
      <c r="E528" s="41">
        <v>1</v>
      </c>
      <c r="F528" s="77"/>
      <c r="G528" s="243" t="s">
        <v>588</v>
      </c>
      <c r="H528" s="244"/>
      <c r="I528" s="245"/>
      <c r="J528" s="75"/>
      <c r="K528" s="75"/>
      <c r="L528" s="75"/>
      <c r="M528" s="82"/>
      <c r="N528" s="186"/>
    </row>
    <row r="529" spans="2:14" x14ac:dyDescent="0.25">
      <c r="B529" s="42">
        <v>2</v>
      </c>
      <c r="C529" s="42">
        <v>9</v>
      </c>
      <c r="D529" s="42">
        <v>2</v>
      </c>
      <c r="E529" s="42">
        <v>1</v>
      </c>
      <c r="F529" s="76">
        <v>0.1</v>
      </c>
      <c r="G529" s="240" t="s">
        <v>588</v>
      </c>
      <c r="H529" s="241"/>
      <c r="I529" s="242"/>
      <c r="J529" s="75"/>
      <c r="K529" s="75"/>
      <c r="L529" s="75"/>
      <c r="M529" s="82"/>
      <c r="N529" s="186"/>
    </row>
    <row r="530" spans="2:14" x14ac:dyDescent="0.25">
      <c r="B530" s="41">
        <v>2</v>
      </c>
      <c r="C530" s="41">
        <v>9</v>
      </c>
      <c r="D530" s="41">
        <v>2</v>
      </c>
      <c r="E530" s="41">
        <v>2</v>
      </c>
      <c r="F530" s="77"/>
      <c r="G530" s="243" t="s">
        <v>589</v>
      </c>
      <c r="H530" s="244"/>
      <c r="I530" s="245"/>
      <c r="J530" s="75"/>
      <c r="K530" s="75"/>
      <c r="L530" s="75"/>
      <c r="M530" s="82"/>
      <c r="N530" s="186"/>
    </row>
    <row r="531" spans="2:14" x14ac:dyDescent="0.25">
      <c r="B531" s="41">
        <v>2</v>
      </c>
      <c r="C531" s="41">
        <v>9</v>
      </c>
      <c r="D531" s="41">
        <v>2</v>
      </c>
      <c r="E531" s="41">
        <v>2</v>
      </c>
      <c r="F531" s="77">
        <v>0.1</v>
      </c>
      <c r="G531" s="243" t="s">
        <v>589</v>
      </c>
      <c r="H531" s="244"/>
      <c r="I531" s="245"/>
      <c r="J531" s="75"/>
      <c r="K531" s="75"/>
      <c r="L531" s="75"/>
      <c r="M531" s="82"/>
      <c r="N531" s="186"/>
    </row>
    <row r="532" spans="2:14" x14ac:dyDescent="0.25">
      <c r="B532" s="42">
        <v>2</v>
      </c>
      <c r="C532" s="42">
        <v>9</v>
      </c>
      <c r="D532" s="42">
        <v>3</v>
      </c>
      <c r="E532" s="42"/>
      <c r="F532" s="76"/>
      <c r="G532" s="240" t="s">
        <v>590</v>
      </c>
      <c r="H532" s="241"/>
      <c r="I532" s="242"/>
      <c r="J532" s="75"/>
      <c r="K532" s="75"/>
      <c r="L532" s="75"/>
      <c r="M532" s="82"/>
      <c r="N532" s="186"/>
    </row>
    <row r="533" spans="2:14" x14ac:dyDescent="0.25">
      <c r="B533" s="42">
        <v>2</v>
      </c>
      <c r="C533" s="42">
        <v>9</v>
      </c>
      <c r="D533" s="42">
        <v>3</v>
      </c>
      <c r="E533" s="42">
        <v>1</v>
      </c>
      <c r="F533" s="76"/>
      <c r="G533" s="240" t="s">
        <v>591</v>
      </c>
      <c r="H533" s="241"/>
      <c r="I533" s="242"/>
      <c r="J533" s="75"/>
      <c r="K533" s="75"/>
      <c r="L533" s="75"/>
      <c r="M533" s="82"/>
      <c r="N533" s="186"/>
    </row>
    <row r="534" spans="2:14" x14ac:dyDescent="0.25">
      <c r="B534" s="41">
        <v>2</v>
      </c>
      <c r="C534" s="41">
        <v>9</v>
      </c>
      <c r="D534" s="41">
        <v>3</v>
      </c>
      <c r="E534" s="41">
        <v>1</v>
      </c>
      <c r="F534" s="77">
        <v>0.1</v>
      </c>
      <c r="G534" s="243" t="s">
        <v>592</v>
      </c>
      <c r="H534" s="244"/>
      <c r="I534" s="245"/>
      <c r="J534" s="75"/>
      <c r="K534" s="75"/>
      <c r="L534" s="75"/>
      <c r="M534" s="82"/>
      <c r="N534" s="186"/>
    </row>
    <row r="535" spans="2:14" x14ac:dyDescent="0.25">
      <c r="B535" s="42">
        <v>2</v>
      </c>
      <c r="C535" s="42">
        <v>9</v>
      </c>
      <c r="D535" s="42">
        <v>3</v>
      </c>
      <c r="E535" s="42">
        <v>1</v>
      </c>
      <c r="F535" s="76">
        <v>0.2</v>
      </c>
      <c r="G535" s="240" t="s">
        <v>593</v>
      </c>
      <c r="H535" s="241"/>
      <c r="I535" s="242"/>
      <c r="J535" s="75"/>
      <c r="K535" s="75"/>
      <c r="L535" s="75"/>
      <c r="M535" s="82"/>
      <c r="N535" s="186"/>
    </row>
    <row r="536" spans="2:14" x14ac:dyDescent="0.25">
      <c r="B536" s="42">
        <v>2</v>
      </c>
      <c r="C536" s="42">
        <v>9</v>
      </c>
      <c r="D536" s="42">
        <v>3</v>
      </c>
      <c r="E536" s="42">
        <v>2</v>
      </c>
      <c r="F536" s="76"/>
      <c r="G536" s="240" t="s">
        <v>594</v>
      </c>
      <c r="H536" s="241"/>
      <c r="I536" s="242"/>
      <c r="J536" s="75"/>
      <c r="K536" s="75"/>
      <c r="L536" s="75"/>
      <c r="M536" s="82"/>
      <c r="N536" s="186"/>
    </row>
    <row r="537" spans="2:14" x14ac:dyDescent="0.25">
      <c r="B537" s="41">
        <v>2</v>
      </c>
      <c r="C537" s="41">
        <v>9</v>
      </c>
      <c r="D537" s="41">
        <v>3</v>
      </c>
      <c r="E537" s="41">
        <v>2</v>
      </c>
      <c r="F537" s="77">
        <v>0.1</v>
      </c>
      <c r="G537" s="243" t="s">
        <v>595</v>
      </c>
      <c r="H537" s="244"/>
      <c r="I537" s="245"/>
      <c r="J537" s="75"/>
      <c r="K537" s="75"/>
      <c r="L537" s="75"/>
      <c r="M537" s="82"/>
      <c r="N537" s="186"/>
    </row>
    <row r="538" spans="2:14" x14ac:dyDescent="0.25">
      <c r="B538" s="41">
        <v>2</v>
      </c>
      <c r="C538" s="41">
        <v>9</v>
      </c>
      <c r="D538" s="41">
        <v>3</v>
      </c>
      <c r="E538" s="41">
        <v>2</v>
      </c>
      <c r="F538" s="77">
        <v>0.2</v>
      </c>
      <c r="G538" s="243" t="s">
        <v>596</v>
      </c>
      <c r="H538" s="244"/>
      <c r="I538" s="245"/>
      <c r="J538" s="75"/>
      <c r="K538" s="75"/>
      <c r="L538" s="75"/>
      <c r="M538" s="82"/>
      <c r="N538" s="186"/>
    </row>
    <row r="539" spans="2:14" x14ac:dyDescent="0.25">
      <c r="B539" s="42">
        <v>2</v>
      </c>
      <c r="C539" s="42">
        <v>9</v>
      </c>
      <c r="D539" s="42">
        <v>4</v>
      </c>
      <c r="E539" s="42"/>
      <c r="F539" s="76"/>
      <c r="G539" s="240" t="s">
        <v>597</v>
      </c>
      <c r="H539" s="241"/>
      <c r="I539" s="242"/>
      <c r="J539" s="75"/>
      <c r="K539" s="75"/>
      <c r="L539" s="75"/>
      <c r="M539" s="82"/>
      <c r="N539" s="186"/>
    </row>
    <row r="540" spans="2:14" x14ac:dyDescent="0.25">
      <c r="B540" s="41">
        <v>2</v>
      </c>
      <c r="C540" s="41">
        <v>9</v>
      </c>
      <c r="D540" s="41">
        <v>4</v>
      </c>
      <c r="E540" s="41">
        <v>1</v>
      </c>
      <c r="F540" s="77"/>
      <c r="G540" s="243" t="s">
        <v>598</v>
      </c>
      <c r="H540" s="244"/>
      <c r="I540" s="245"/>
      <c r="J540" s="75"/>
      <c r="K540" s="75"/>
      <c r="L540" s="75"/>
      <c r="M540" s="82"/>
      <c r="N540" s="186"/>
    </row>
    <row r="541" spans="2:14" x14ac:dyDescent="0.25">
      <c r="B541" s="42">
        <v>2</v>
      </c>
      <c r="C541" s="42">
        <v>9</v>
      </c>
      <c r="D541" s="42">
        <v>4</v>
      </c>
      <c r="E541" s="42">
        <v>1</v>
      </c>
      <c r="F541" s="76">
        <v>0.1</v>
      </c>
      <c r="G541" s="240" t="s">
        <v>598</v>
      </c>
      <c r="H541" s="241"/>
      <c r="I541" s="242"/>
      <c r="J541" s="75"/>
      <c r="K541" s="75"/>
      <c r="L541" s="75"/>
      <c r="M541" s="82"/>
      <c r="N541" s="186"/>
    </row>
    <row r="542" spans="2:14" x14ac:dyDescent="0.25">
      <c r="B542" s="335">
        <v>2</v>
      </c>
      <c r="C542" s="336">
        <v>9</v>
      </c>
      <c r="D542" s="336">
        <v>4</v>
      </c>
      <c r="E542" s="336">
        <v>2</v>
      </c>
      <c r="F542" s="336"/>
      <c r="G542" s="336" t="s">
        <v>599</v>
      </c>
      <c r="H542" s="336"/>
      <c r="I542" s="337"/>
      <c r="J542" s="75"/>
      <c r="K542" s="75"/>
      <c r="L542" s="75"/>
      <c r="M542" s="82"/>
      <c r="N542" s="186"/>
    </row>
    <row r="543" spans="2:14" x14ac:dyDescent="0.25">
      <c r="B543" s="102">
        <v>2</v>
      </c>
      <c r="C543" s="102">
        <v>9</v>
      </c>
      <c r="D543" s="102">
        <v>4</v>
      </c>
      <c r="E543" s="102">
        <v>2</v>
      </c>
      <c r="F543" s="103">
        <v>0.1</v>
      </c>
      <c r="G543" s="338" t="s">
        <v>599</v>
      </c>
      <c r="H543" s="339"/>
      <c r="I543" s="340"/>
      <c r="J543" s="75"/>
      <c r="K543" s="75"/>
      <c r="L543" s="75"/>
      <c r="M543" s="82"/>
      <c r="N543" s="186"/>
    </row>
    <row r="544" spans="2:14" x14ac:dyDescent="0.25">
      <c r="B544" s="59" t="s">
        <v>600</v>
      </c>
      <c r="C544" s="59"/>
      <c r="D544" s="59"/>
      <c r="E544" s="59"/>
      <c r="F544" s="54"/>
      <c r="G544" s="104"/>
      <c r="H544" s="105"/>
      <c r="I544" s="106"/>
      <c r="J544" s="75"/>
      <c r="K544" s="75"/>
      <c r="L544" s="75"/>
      <c r="M544" s="82"/>
      <c r="N544" s="186"/>
    </row>
    <row r="545" spans="2:14" x14ac:dyDescent="0.25">
      <c r="B545" s="59">
        <v>4</v>
      </c>
      <c r="C545" s="59"/>
      <c r="D545" s="59"/>
      <c r="E545" s="59"/>
      <c r="F545" s="54"/>
      <c r="G545" s="104" t="s">
        <v>379</v>
      </c>
      <c r="H545" s="105"/>
      <c r="I545" s="106"/>
      <c r="J545" s="75"/>
      <c r="K545" s="75"/>
      <c r="L545" s="75"/>
      <c r="M545" s="82"/>
      <c r="N545" s="186"/>
    </row>
    <row r="546" spans="2:14" x14ac:dyDescent="0.25">
      <c r="B546" s="59">
        <v>4</v>
      </c>
      <c r="C546" s="59">
        <v>1</v>
      </c>
      <c r="D546" s="59"/>
      <c r="E546" s="59"/>
      <c r="F546" s="54"/>
      <c r="G546" s="104" t="s">
        <v>380</v>
      </c>
      <c r="H546" s="105"/>
      <c r="I546" s="106"/>
      <c r="J546" s="75"/>
      <c r="K546" s="75"/>
      <c r="L546" s="75"/>
      <c r="M546" s="82"/>
      <c r="N546" s="186"/>
    </row>
    <row r="547" spans="2:14" x14ac:dyDescent="0.25">
      <c r="B547" s="60">
        <v>4</v>
      </c>
      <c r="C547" s="60">
        <v>1</v>
      </c>
      <c r="D547" s="60">
        <v>1</v>
      </c>
      <c r="E547" s="60"/>
      <c r="F547" s="55"/>
      <c r="G547" s="107" t="s">
        <v>381</v>
      </c>
      <c r="H547" s="105"/>
      <c r="I547" s="106"/>
      <c r="J547" s="75"/>
      <c r="K547" s="75"/>
      <c r="L547" s="75"/>
      <c r="M547" s="82"/>
      <c r="N547" s="186"/>
    </row>
    <row r="548" spans="2:14" x14ac:dyDescent="0.25">
      <c r="B548" s="60">
        <v>4</v>
      </c>
      <c r="C548" s="60">
        <v>1</v>
      </c>
      <c r="D548" s="60">
        <v>1</v>
      </c>
      <c r="E548" s="60">
        <v>1</v>
      </c>
      <c r="F548" s="55"/>
      <c r="G548" s="107" t="s">
        <v>382</v>
      </c>
      <c r="H548" s="105"/>
      <c r="I548" s="106"/>
      <c r="J548" s="75"/>
      <c r="K548" s="75"/>
      <c r="L548" s="75"/>
      <c r="M548" s="82"/>
      <c r="N548" s="186"/>
    </row>
    <row r="549" spans="2:14" x14ac:dyDescent="0.25">
      <c r="B549" s="60">
        <v>4</v>
      </c>
      <c r="C549" s="60">
        <v>1</v>
      </c>
      <c r="D549" s="60">
        <v>1</v>
      </c>
      <c r="E549" s="60">
        <v>1</v>
      </c>
      <c r="F549" s="55">
        <v>0.1</v>
      </c>
      <c r="G549" s="341" t="s">
        <v>383</v>
      </c>
      <c r="H549" s="342"/>
      <c r="I549" s="106"/>
      <c r="J549" s="75"/>
      <c r="K549" s="75"/>
      <c r="L549" s="75"/>
      <c r="M549" s="82"/>
      <c r="N549" s="186"/>
    </row>
    <row r="550" spans="2:14" x14ac:dyDescent="0.25">
      <c r="B550" s="60">
        <v>4</v>
      </c>
      <c r="C550" s="60">
        <v>1</v>
      </c>
      <c r="D550" s="60">
        <v>1</v>
      </c>
      <c r="E550" s="60">
        <v>1</v>
      </c>
      <c r="F550" s="55">
        <v>0.2</v>
      </c>
      <c r="G550" s="107" t="s">
        <v>384</v>
      </c>
      <c r="H550" s="105"/>
      <c r="I550" s="106"/>
      <c r="J550" s="75"/>
      <c r="K550" s="75"/>
      <c r="L550" s="75"/>
      <c r="M550" s="82"/>
      <c r="N550" s="186"/>
    </row>
    <row r="551" spans="2:14" x14ac:dyDescent="0.25">
      <c r="B551" s="59">
        <v>4</v>
      </c>
      <c r="C551" s="59">
        <v>1</v>
      </c>
      <c r="D551" s="59">
        <v>1</v>
      </c>
      <c r="E551" s="59">
        <v>1</v>
      </c>
      <c r="F551" s="54">
        <v>0.3</v>
      </c>
      <c r="G551" s="104" t="s">
        <v>385</v>
      </c>
      <c r="H551" s="105"/>
      <c r="I551" s="106"/>
      <c r="J551" s="75"/>
      <c r="K551" s="75"/>
      <c r="L551" s="75"/>
      <c r="M551" s="82"/>
      <c r="N551" s="186"/>
    </row>
    <row r="552" spans="2:14" x14ac:dyDescent="0.25">
      <c r="B552" s="60">
        <v>4</v>
      </c>
      <c r="C552" s="60">
        <v>1</v>
      </c>
      <c r="D552" s="60">
        <v>1</v>
      </c>
      <c r="E552" s="60">
        <v>1</v>
      </c>
      <c r="F552" s="55">
        <v>0.4</v>
      </c>
      <c r="G552" s="107" t="s">
        <v>386</v>
      </c>
      <c r="H552" s="105"/>
      <c r="I552" s="106"/>
      <c r="J552" s="75"/>
      <c r="K552" s="75"/>
      <c r="L552" s="75"/>
      <c r="M552" s="82"/>
      <c r="N552" s="186"/>
    </row>
    <row r="553" spans="2:14" x14ac:dyDescent="0.25">
      <c r="B553" s="60">
        <v>4</v>
      </c>
      <c r="C553" s="60">
        <v>1</v>
      </c>
      <c r="D553" s="60">
        <v>1</v>
      </c>
      <c r="E553" s="60">
        <v>2</v>
      </c>
      <c r="F553" s="55"/>
      <c r="G553" s="107" t="s">
        <v>387</v>
      </c>
      <c r="H553" s="105"/>
      <c r="I553" s="106"/>
      <c r="J553" s="75"/>
      <c r="K553" s="75"/>
      <c r="L553" s="75"/>
      <c r="M553" s="82"/>
      <c r="N553" s="186"/>
    </row>
    <row r="554" spans="2:14" x14ac:dyDescent="0.25">
      <c r="B554" s="59">
        <v>4</v>
      </c>
      <c r="C554" s="59">
        <v>1</v>
      </c>
      <c r="D554" s="59">
        <v>1</v>
      </c>
      <c r="E554" s="59">
        <v>2</v>
      </c>
      <c r="F554" s="54">
        <v>0.1</v>
      </c>
      <c r="G554" s="104" t="s">
        <v>388</v>
      </c>
      <c r="H554" s="105"/>
      <c r="I554" s="106"/>
      <c r="J554" s="75"/>
      <c r="K554" s="75"/>
      <c r="L554" s="75"/>
      <c r="M554" s="82"/>
      <c r="N554" s="186"/>
    </row>
    <row r="555" spans="2:14" x14ac:dyDescent="0.25">
      <c r="B555" s="60">
        <v>4</v>
      </c>
      <c r="C555" s="60">
        <v>1</v>
      </c>
      <c r="D555" s="60">
        <v>1</v>
      </c>
      <c r="E555" s="60">
        <v>2</v>
      </c>
      <c r="F555" s="55">
        <v>0.2</v>
      </c>
      <c r="G555" s="107" t="s">
        <v>389</v>
      </c>
      <c r="H555" s="105"/>
      <c r="I555" s="106"/>
      <c r="J555" s="75"/>
      <c r="K555" s="75"/>
      <c r="L555" s="75"/>
      <c r="M555" s="82"/>
      <c r="N555" s="186"/>
    </row>
    <row r="556" spans="2:14" x14ac:dyDescent="0.25">
      <c r="B556" s="60">
        <v>4</v>
      </c>
      <c r="C556" s="60">
        <v>1</v>
      </c>
      <c r="D556" s="60">
        <v>1</v>
      </c>
      <c r="E556" s="60">
        <v>3</v>
      </c>
      <c r="F556" s="55"/>
      <c r="G556" s="107" t="s">
        <v>390</v>
      </c>
      <c r="H556" s="105"/>
      <c r="I556" s="106"/>
      <c r="J556" s="75"/>
      <c r="K556" s="75"/>
      <c r="L556" s="75"/>
      <c r="M556" s="82"/>
      <c r="N556" s="186"/>
    </row>
    <row r="557" spans="2:14" x14ac:dyDescent="0.25">
      <c r="B557" s="59">
        <v>4</v>
      </c>
      <c r="C557" s="59">
        <v>1</v>
      </c>
      <c r="D557" s="59">
        <v>1</v>
      </c>
      <c r="E557" s="59">
        <v>3</v>
      </c>
      <c r="F557" s="54">
        <v>0.1</v>
      </c>
      <c r="G557" s="104" t="s">
        <v>391</v>
      </c>
      <c r="H557" s="105"/>
      <c r="I557" s="106"/>
      <c r="J557" s="75"/>
      <c r="K557" s="75"/>
      <c r="L557" s="75"/>
      <c r="M557" s="82"/>
      <c r="N557" s="186"/>
    </row>
    <row r="558" spans="2:14" x14ac:dyDescent="0.25">
      <c r="B558" s="60">
        <v>4</v>
      </c>
      <c r="C558" s="60">
        <v>1</v>
      </c>
      <c r="D558" s="60">
        <v>1</v>
      </c>
      <c r="E558" s="60">
        <v>3</v>
      </c>
      <c r="F558" s="55">
        <v>0.2</v>
      </c>
      <c r="G558" s="107" t="s">
        <v>392</v>
      </c>
      <c r="H558" s="105"/>
      <c r="I558" s="106"/>
      <c r="J558" s="75"/>
      <c r="K558" s="75"/>
      <c r="L558" s="75"/>
      <c r="M558" s="82"/>
      <c r="N558" s="186"/>
    </row>
    <row r="559" spans="2:14" x14ac:dyDescent="0.25">
      <c r="B559" s="60">
        <v>4</v>
      </c>
      <c r="C559" s="60">
        <v>1</v>
      </c>
      <c r="D559" s="60">
        <v>1</v>
      </c>
      <c r="E559" s="60">
        <v>4</v>
      </c>
      <c r="F559" s="55"/>
      <c r="G559" s="107" t="s">
        <v>393</v>
      </c>
      <c r="H559" s="105"/>
      <c r="I559" s="106"/>
      <c r="J559" s="75"/>
      <c r="K559" s="75"/>
      <c r="L559" s="75"/>
      <c r="M559" s="82"/>
      <c r="N559" s="186"/>
    </row>
    <row r="560" spans="2:14" x14ac:dyDescent="0.25">
      <c r="B560" s="59">
        <v>4</v>
      </c>
      <c r="C560" s="59">
        <v>1</v>
      </c>
      <c r="D560" s="59">
        <v>1</v>
      </c>
      <c r="E560" s="59">
        <v>4</v>
      </c>
      <c r="F560" s="54">
        <v>0.1</v>
      </c>
      <c r="G560" s="104" t="s">
        <v>394</v>
      </c>
      <c r="H560" s="105"/>
      <c r="I560" s="106"/>
      <c r="J560" s="75"/>
      <c r="K560" s="75"/>
      <c r="L560" s="75"/>
      <c r="M560" s="82"/>
      <c r="N560" s="186"/>
    </row>
    <row r="561" spans="2:14" x14ac:dyDescent="0.25">
      <c r="B561" s="60">
        <v>4</v>
      </c>
      <c r="C561" s="60">
        <v>1</v>
      </c>
      <c r="D561" s="60">
        <v>1</v>
      </c>
      <c r="E561" s="60">
        <v>4</v>
      </c>
      <c r="F561" s="55">
        <v>0.2</v>
      </c>
      <c r="G561" s="107" t="s">
        <v>395</v>
      </c>
      <c r="H561" s="105"/>
      <c r="I561" s="106"/>
      <c r="J561" s="75"/>
      <c r="K561" s="75"/>
      <c r="L561" s="75"/>
      <c r="M561" s="82"/>
      <c r="N561" s="186"/>
    </row>
    <row r="562" spans="2:14" x14ac:dyDescent="0.25">
      <c r="B562" s="60">
        <v>4</v>
      </c>
      <c r="C562" s="60">
        <v>1</v>
      </c>
      <c r="D562" s="60">
        <v>1</v>
      </c>
      <c r="E562" s="60">
        <v>5</v>
      </c>
      <c r="F562" s="55"/>
      <c r="G562" s="107" t="s">
        <v>396</v>
      </c>
      <c r="H562" s="105"/>
      <c r="I562" s="106"/>
      <c r="J562" s="75"/>
      <c r="K562" s="75"/>
      <c r="L562" s="75"/>
      <c r="M562" s="82"/>
      <c r="N562" s="186"/>
    </row>
    <row r="563" spans="2:14" x14ac:dyDescent="0.25">
      <c r="B563" s="59">
        <v>4</v>
      </c>
      <c r="C563" s="59">
        <v>1</v>
      </c>
      <c r="D563" s="59">
        <v>1</v>
      </c>
      <c r="E563" s="59">
        <v>5</v>
      </c>
      <c r="F563" s="54">
        <v>0.1</v>
      </c>
      <c r="G563" s="104" t="s">
        <v>397</v>
      </c>
      <c r="H563" s="105"/>
      <c r="I563" s="106"/>
      <c r="J563" s="75"/>
      <c r="K563" s="75"/>
      <c r="L563" s="75"/>
      <c r="M563" s="82"/>
      <c r="N563" s="186"/>
    </row>
    <row r="564" spans="2:14" x14ac:dyDescent="0.25">
      <c r="B564" s="60">
        <v>4</v>
      </c>
      <c r="C564" s="60">
        <v>1</v>
      </c>
      <c r="D564" s="60">
        <v>1</v>
      </c>
      <c r="E564" s="60">
        <v>5</v>
      </c>
      <c r="F564" s="55">
        <v>0.2</v>
      </c>
      <c r="G564" s="107" t="s">
        <v>398</v>
      </c>
      <c r="H564" s="105"/>
      <c r="I564" s="106"/>
      <c r="J564" s="75"/>
      <c r="K564" s="75"/>
      <c r="L564" s="75"/>
      <c r="M564" s="82"/>
      <c r="N564" s="186"/>
    </row>
    <row r="565" spans="2:14" x14ac:dyDescent="0.25">
      <c r="B565" s="60">
        <v>4</v>
      </c>
      <c r="C565" s="60">
        <v>1</v>
      </c>
      <c r="D565" s="60">
        <v>1</v>
      </c>
      <c r="E565" s="60">
        <v>9</v>
      </c>
      <c r="F565" s="55"/>
      <c r="G565" s="107" t="s">
        <v>399</v>
      </c>
      <c r="H565" s="105"/>
      <c r="I565" s="106"/>
      <c r="J565" s="75"/>
      <c r="K565" s="75"/>
      <c r="L565" s="75"/>
      <c r="M565" s="82"/>
      <c r="N565" s="186"/>
    </row>
    <row r="566" spans="2:14" x14ac:dyDescent="0.25">
      <c r="B566" s="59">
        <v>4</v>
      </c>
      <c r="C566" s="59">
        <v>1</v>
      </c>
      <c r="D566" s="59">
        <v>1</v>
      </c>
      <c r="E566" s="59">
        <v>9</v>
      </c>
      <c r="F566" s="54">
        <v>0.1</v>
      </c>
      <c r="G566" s="104" t="s">
        <v>400</v>
      </c>
      <c r="H566" s="105"/>
      <c r="I566" s="106"/>
      <c r="J566" s="75"/>
      <c r="K566" s="75"/>
      <c r="L566" s="75"/>
      <c r="M566" s="82"/>
      <c r="N566" s="186"/>
    </row>
    <row r="567" spans="2:14" x14ac:dyDescent="0.25">
      <c r="B567" s="59">
        <v>4</v>
      </c>
      <c r="C567" s="59">
        <v>1</v>
      </c>
      <c r="D567" s="59">
        <v>1</v>
      </c>
      <c r="E567" s="59">
        <v>9</v>
      </c>
      <c r="F567" s="54">
        <v>0.2</v>
      </c>
      <c r="G567" s="104" t="s">
        <v>401</v>
      </c>
      <c r="H567" s="105"/>
      <c r="I567" s="106"/>
      <c r="J567" s="75"/>
      <c r="K567" s="75"/>
      <c r="L567" s="75"/>
      <c r="M567" s="82"/>
      <c r="N567" s="186"/>
    </row>
    <row r="568" spans="2:14" x14ac:dyDescent="0.25">
      <c r="B568" s="60">
        <v>4</v>
      </c>
      <c r="C568" s="60">
        <v>1</v>
      </c>
      <c r="D568" s="60">
        <v>2</v>
      </c>
      <c r="E568" s="60"/>
      <c r="F568" s="55"/>
      <c r="G568" s="107" t="s">
        <v>402</v>
      </c>
      <c r="H568" s="105"/>
      <c r="I568" s="106"/>
      <c r="J568" s="75"/>
      <c r="K568" s="75"/>
      <c r="L568" s="75"/>
      <c r="M568" s="82"/>
      <c r="N568" s="186"/>
    </row>
    <row r="569" spans="2:14" x14ac:dyDescent="0.25">
      <c r="B569" s="60">
        <v>4</v>
      </c>
      <c r="C569" s="60">
        <v>1</v>
      </c>
      <c r="D569" s="60">
        <v>2</v>
      </c>
      <c r="E569" s="60">
        <v>1</v>
      </c>
      <c r="F569" s="55"/>
      <c r="G569" s="107" t="s">
        <v>403</v>
      </c>
      <c r="H569" s="105"/>
      <c r="I569" s="106"/>
      <c r="J569" s="75"/>
      <c r="K569" s="75"/>
      <c r="L569" s="75"/>
      <c r="M569" s="82"/>
      <c r="N569" s="186"/>
    </row>
    <row r="570" spans="2:14" x14ac:dyDescent="0.25">
      <c r="B570" s="59">
        <v>4</v>
      </c>
      <c r="C570" s="59">
        <v>1</v>
      </c>
      <c r="D570" s="59">
        <v>2</v>
      </c>
      <c r="E570" s="59">
        <v>1</v>
      </c>
      <c r="F570" s="54">
        <v>0.1</v>
      </c>
      <c r="G570" s="104" t="s">
        <v>404</v>
      </c>
      <c r="H570" s="105"/>
      <c r="I570" s="106"/>
      <c r="J570" s="75"/>
      <c r="K570" s="75"/>
      <c r="L570" s="75"/>
      <c r="M570" s="82"/>
      <c r="N570" s="186"/>
    </row>
    <row r="571" spans="2:14" x14ac:dyDescent="0.25">
      <c r="B571" s="60">
        <v>4</v>
      </c>
      <c r="C571" s="60">
        <v>1</v>
      </c>
      <c r="D571" s="60">
        <v>2</v>
      </c>
      <c r="E571" s="60">
        <v>1</v>
      </c>
      <c r="F571" s="55" t="s">
        <v>405</v>
      </c>
      <c r="G571" s="107" t="s">
        <v>406</v>
      </c>
      <c r="H571" s="105"/>
      <c r="I571" s="106"/>
      <c r="J571" s="75">
        <v>0</v>
      </c>
      <c r="K571" s="75"/>
      <c r="L571" s="75"/>
      <c r="M571" s="82"/>
      <c r="N571" s="186"/>
    </row>
    <row r="572" spans="2:14" x14ac:dyDescent="0.25">
      <c r="B572" s="60">
        <v>4</v>
      </c>
      <c r="C572" s="60">
        <v>1</v>
      </c>
      <c r="D572" s="60">
        <v>2</v>
      </c>
      <c r="E572" s="60">
        <v>2</v>
      </c>
      <c r="F572" s="55"/>
      <c r="G572" s="107" t="s">
        <v>407</v>
      </c>
      <c r="H572" s="105"/>
      <c r="I572" s="106"/>
      <c r="J572" s="75">
        <v>0</v>
      </c>
      <c r="K572" s="75"/>
      <c r="L572" s="75"/>
      <c r="M572" s="82"/>
      <c r="N572" s="186"/>
    </row>
    <row r="573" spans="2:14" x14ac:dyDescent="0.25">
      <c r="B573" s="59">
        <v>4</v>
      </c>
      <c r="C573" s="59">
        <v>1</v>
      </c>
      <c r="D573" s="59">
        <v>2</v>
      </c>
      <c r="E573" s="59">
        <v>2</v>
      </c>
      <c r="F573" s="54">
        <v>0.1</v>
      </c>
      <c r="G573" s="104" t="s">
        <v>408</v>
      </c>
      <c r="H573" s="105"/>
      <c r="I573" s="106"/>
      <c r="J573" s="75">
        <v>0</v>
      </c>
      <c r="K573" s="75"/>
      <c r="L573" s="75"/>
      <c r="M573" s="82"/>
      <c r="N573" s="186"/>
    </row>
    <row r="574" spans="2:14" x14ac:dyDescent="0.25">
      <c r="B574" s="60">
        <v>4</v>
      </c>
      <c r="C574" s="60">
        <v>1</v>
      </c>
      <c r="D574" s="60">
        <v>2</v>
      </c>
      <c r="E574" s="60">
        <v>2</v>
      </c>
      <c r="F574" s="55">
        <v>0.2</v>
      </c>
      <c r="G574" s="107" t="s">
        <v>409</v>
      </c>
      <c r="H574" s="105"/>
      <c r="I574" s="106"/>
      <c r="J574" s="75">
        <v>0</v>
      </c>
      <c r="K574" s="75"/>
      <c r="L574" s="75"/>
      <c r="M574" s="82"/>
      <c r="N574" s="186"/>
    </row>
    <row r="575" spans="2:14" x14ac:dyDescent="0.25">
      <c r="B575" s="60">
        <v>4</v>
      </c>
      <c r="C575" s="60">
        <v>1</v>
      </c>
      <c r="D575" s="60">
        <v>2</v>
      </c>
      <c r="E575" s="60">
        <v>3</v>
      </c>
      <c r="F575" s="55"/>
      <c r="G575" s="107" t="s">
        <v>410</v>
      </c>
      <c r="H575" s="105"/>
      <c r="I575" s="106"/>
      <c r="J575" s="75">
        <v>0</v>
      </c>
      <c r="K575" s="75"/>
      <c r="L575" s="75"/>
      <c r="M575" s="82"/>
      <c r="N575" s="186"/>
    </row>
    <row r="576" spans="2:14" x14ac:dyDescent="0.25">
      <c r="B576" s="60">
        <v>4</v>
      </c>
      <c r="C576" s="60">
        <v>1</v>
      </c>
      <c r="D576" s="60">
        <v>2</v>
      </c>
      <c r="E576" s="60">
        <v>3</v>
      </c>
      <c r="F576" s="55">
        <v>0.1</v>
      </c>
      <c r="G576" s="107" t="s">
        <v>411</v>
      </c>
      <c r="H576" s="105"/>
      <c r="I576" s="106"/>
      <c r="J576" s="75">
        <v>0</v>
      </c>
      <c r="K576" s="75"/>
      <c r="L576" s="75"/>
      <c r="M576" s="82"/>
      <c r="N576" s="186"/>
    </row>
    <row r="577" spans="2:14" x14ac:dyDescent="0.25">
      <c r="B577" s="60">
        <v>4</v>
      </c>
      <c r="C577" s="60">
        <v>1</v>
      </c>
      <c r="D577" s="60">
        <v>2</v>
      </c>
      <c r="E577" s="60">
        <v>3</v>
      </c>
      <c r="F577" s="55">
        <v>0.2</v>
      </c>
      <c r="G577" s="107" t="s">
        <v>412</v>
      </c>
      <c r="H577" s="105"/>
      <c r="I577" s="106"/>
      <c r="J577" s="75">
        <v>0</v>
      </c>
      <c r="K577" s="75"/>
      <c r="L577" s="75"/>
      <c r="M577" s="82"/>
      <c r="N577" s="186"/>
    </row>
    <row r="578" spans="2:14" x14ac:dyDescent="0.25">
      <c r="B578" s="60">
        <v>4</v>
      </c>
      <c r="C578" s="60">
        <v>1</v>
      </c>
      <c r="D578" s="60">
        <v>2</v>
      </c>
      <c r="E578" s="60">
        <v>3</v>
      </c>
      <c r="F578" s="55">
        <v>0.3</v>
      </c>
      <c r="G578" s="107" t="s">
        <v>413</v>
      </c>
      <c r="H578" s="105"/>
      <c r="I578" s="106"/>
      <c r="J578" s="75">
        <v>0</v>
      </c>
      <c r="K578" s="75"/>
      <c r="L578" s="75"/>
      <c r="M578" s="82"/>
      <c r="N578" s="186"/>
    </row>
    <row r="579" spans="2:14" x14ac:dyDescent="0.25">
      <c r="B579" s="59">
        <v>4</v>
      </c>
      <c r="C579" s="59">
        <v>1</v>
      </c>
      <c r="D579" s="59">
        <v>2</v>
      </c>
      <c r="E579" s="59">
        <v>3</v>
      </c>
      <c r="F579" s="54">
        <v>0.4</v>
      </c>
      <c r="G579" s="104" t="s">
        <v>414</v>
      </c>
      <c r="H579" s="105"/>
      <c r="I579" s="106"/>
      <c r="J579" s="75">
        <v>0</v>
      </c>
      <c r="K579" s="75"/>
      <c r="L579" s="75"/>
      <c r="M579" s="82"/>
      <c r="N579" s="186"/>
    </row>
    <row r="580" spans="2:14" x14ac:dyDescent="0.25">
      <c r="B580" s="60">
        <v>4</v>
      </c>
      <c r="C580" s="60">
        <v>1</v>
      </c>
      <c r="D580" s="60">
        <v>2</v>
      </c>
      <c r="E580" s="60">
        <v>3</v>
      </c>
      <c r="F580" s="55">
        <v>0.5</v>
      </c>
      <c r="G580" s="107" t="s">
        <v>415</v>
      </c>
      <c r="H580" s="105"/>
      <c r="I580" s="106"/>
      <c r="J580" s="75">
        <v>0</v>
      </c>
      <c r="K580" s="75"/>
      <c r="L580" s="75"/>
      <c r="M580" s="82"/>
      <c r="N580" s="186"/>
    </row>
    <row r="581" spans="2:14" x14ac:dyDescent="0.25">
      <c r="B581" s="60">
        <v>4</v>
      </c>
      <c r="C581" s="60">
        <v>1</v>
      </c>
      <c r="D581" s="60">
        <v>2</v>
      </c>
      <c r="E581" s="60">
        <v>4</v>
      </c>
      <c r="F581" s="55"/>
      <c r="G581" s="107" t="s">
        <v>416</v>
      </c>
      <c r="H581" s="105"/>
      <c r="I581" s="106"/>
      <c r="J581" s="75">
        <v>0</v>
      </c>
      <c r="K581" s="75"/>
      <c r="L581" s="75"/>
      <c r="M581" s="82"/>
      <c r="N581" s="186"/>
    </row>
    <row r="582" spans="2:14" x14ac:dyDescent="0.25">
      <c r="B582" s="59">
        <v>4</v>
      </c>
      <c r="C582" s="59">
        <v>1</v>
      </c>
      <c r="D582" s="59">
        <v>2</v>
      </c>
      <c r="E582" s="59">
        <v>4</v>
      </c>
      <c r="F582" s="54">
        <v>0.1</v>
      </c>
      <c r="G582" s="104" t="s">
        <v>417</v>
      </c>
      <c r="H582" s="105"/>
      <c r="I582" s="106"/>
      <c r="J582" s="75">
        <v>0</v>
      </c>
      <c r="K582" s="75"/>
      <c r="L582" s="75"/>
      <c r="M582" s="82"/>
      <c r="N582" s="186"/>
    </row>
    <row r="583" spans="2:14" x14ac:dyDescent="0.25">
      <c r="B583" s="60">
        <v>4</v>
      </c>
      <c r="C583" s="60">
        <v>1</v>
      </c>
      <c r="D583" s="60">
        <v>2</v>
      </c>
      <c r="E583" s="60">
        <v>4</v>
      </c>
      <c r="F583" s="55">
        <v>0.2</v>
      </c>
      <c r="G583" s="107" t="s">
        <v>418</v>
      </c>
      <c r="H583" s="105"/>
      <c r="I583" s="106"/>
      <c r="J583" s="75">
        <v>0</v>
      </c>
      <c r="K583" s="75"/>
      <c r="L583" s="75"/>
      <c r="M583" s="82"/>
      <c r="N583" s="186"/>
    </row>
    <row r="584" spans="2:14" x14ac:dyDescent="0.25">
      <c r="B584" s="60">
        <v>4</v>
      </c>
      <c r="C584" s="60">
        <v>1</v>
      </c>
      <c r="D584" s="60">
        <v>2</v>
      </c>
      <c r="E584" s="60">
        <v>5</v>
      </c>
      <c r="F584" s="55"/>
      <c r="G584" s="107" t="s">
        <v>419</v>
      </c>
      <c r="H584" s="105"/>
      <c r="I584" s="106"/>
      <c r="J584" s="75">
        <v>0</v>
      </c>
      <c r="K584" s="75"/>
      <c r="L584" s="75"/>
      <c r="M584" s="82"/>
      <c r="N584" s="186"/>
    </row>
    <row r="585" spans="2:14" x14ac:dyDescent="0.25">
      <c r="B585" s="59">
        <v>4</v>
      </c>
      <c r="C585" s="59">
        <v>1</v>
      </c>
      <c r="D585" s="59">
        <v>2</v>
      </c>
      <c r="E585" s="59">
        <v>5</v>
      </c>
      <c r="F585" s="54">
        <v>0.1</v>
      </c>
      <c r="G585" s="104" t="s">
        <v>420</v>
      </c>
      <c r="H585" s="105"/>
      <c r="I585" s="106"/>
      <c r="J585" s="75">
        <v>0</v>
      </c>
      <c r="K585" s="75"/>
      <c r="L585" s="75"/>
      <c r="M585" s="82"/>
      <c r="N585" s="186"/>
    </row>
    <row r="586" spans="2:14" x14ac:dyDescent="0.25">
      <c r="B586" s="60">
        <v>4</v>
      </c>
      <c r="C586" s="60">
        <v>1</v>
      </c>
      <c r="D586" s="60">
        <v>2</v>
      </c>
      <c r="E586" s="60">
        <v>5</v>
      </c>
      <c r="F586" s="55">
        <v>0.2</v>
      </c>
      <c r="G586" s="107" t="s">
        <v>421</v>
      </c>
      <c r="H586" s="105"/>
      <c r="I586" s="106"/>
      <c r="J586" s="75">
        <v>0</v>
      </c>
      <c r="K586" s="75"/>
      <c r="L586" s="75"/>
      <c r="M586" s="82"/>
      <c r="N586" s="186"/>
    </row>
    <row r="587" spans="2:14" x14ac:dyDescent="0.25">
      <c r="B587" s="60">
        <v>4</v>
      </c>
      <c r="C587" s="60">
        <v>1</v>
      </c>
      <c r="D587" s="60">
        <v>2</v>
      </c>
      <c r="E587" s="60">
        <v>6</v>
      </c>
      <c r="F587" s="55"/>
      <c r="G587" s="107" t="s">
        <v>422</v>
      </c>
      <c r="H587" s="105"/>
      <c r="I587" s="106"/>
      <c r="J587" s="75">
        <v>0</v>
      </c>
      <c r="K587" s="75"/>
      <c r="L587" s="75"/>
      <c r="M587" s="82"/>
      <c r="N587" s="186"/>
    </row>
    <row r="588" spans="2:14" x14ac:dyDescent="0.25">
      <c r="B588" s="59">
        <v>4</v>
      </c>
      <c r="C588" s="59">
        <v>1</v>
      </c>
      <c r="D588" s="59">
        <v>2</v>
      </c>
      <c r="E588" s="59">
        <v>6</v>
      </c>
      <c r="F588" s="54">
        <v>0.1</v>
      </c>
      <c r="G588" s="104" t="s">
        <v>423</v>
      </c>
      <c r="H588" s="105"/>
      <c r="I588" s="106"/>
      <c r="J588" s="75">
        <v>0</v>
      </c>
      <c r="K588" s="75"/>
      <c r="L588" s="75"/>
      <c r="M588" s="82"/>
      <c r="N588" s="186"/>
    </row>
    <row r="589" spans="2:14" x14ac:dyDescent="0.25">
      <c r="B589" s="60">
        <v>4</v>
      </c>
      <c r="C589" s="60">
        <v>1</v>
      </c>
      <c r="D589" s="60">
        <v>2</v>
      </c>
      <c r="E589" s="60">
        <v>6</v>
      </c>
      <c r="F589" s="55">
        <v>0.2</v>
      </c>
      <c r="G589" s="107" t="s">
        <v>424</v>
      </c>
      <c r="H589" s="105"/>
      <c r="I589" s="106"/>
      <c r="J589" s="75">
        <v>0</v>
      </c>
      <c r="K589" s="75"/>
      <c r="L589" s="75"/>
      <c r="M589" s="82"/>
      <c r="N589" s="186"/>
    </row>
    <row r="590" spans="2:14" x14ac:dyDescent="0.25">
      <c r="B590" s="60">
        <v>4</v>
      </c>
      <c r="C590" s="60">
        <v>1</v>
      </c>
      <c r="D590" s="60">
        <v>2</v>
      </c>
      <c r="E590" s="60">
        <v>7</v>
      </c>
      <c r="F590" s="55"/>
      <c r="G590" s="107" t="s">
        <v>425</v>
      </c>
      <c r="H590" s="105"/>
      <c r="I590" s="106"/>
      <c r="J590" s="75">
        <v>0</v>
      </c>
      <c r="K590" s="75"/>
      <c r="L590" s="75"/>
      <c r="M590" s="82"/>
      <c r="N590" s="186"/>
    </row>
    <row r="591" spans="2:14" x14ac:dyDescent="0.25">
      <c r="B591" s="60">
        <v>4</v>
      </c>
      <c r="C591" s="60">
        <v>1</v>
      </c>
      <c r="D591" s="60">
        <v>2</v>
      </c>
      <c r="E591" s="60">
        <v>7</v>
      </c>
      <c r="F591" s="55">
        <v>0.1</v>
      </c>
      <c r="G591" s="107" t="s">
        <v>426</v>
      </c>
      <c r="H591" s="105"/>
      <c r="I591" s="106"/>
      <c r="J591" s="75">
        <v>0</v>
      </c>
      <c r="K591" s="75"/>
      <c r="L591" s="75"/>
      <c r="M591" s="82"/>
      <c r="N591" s="186"/>
    </row>
    <row r="592" spans="2:14" x14ac:dyDescent="0.25">
      <c r="B592" s="60">
        <v>4</v>
      </c>
      <c r="C592" s="60">
        <v>1</v>
      </c>
      <c r="D592" s="60">
        <v>2</v>
      </c>
      <c r="E592" s="60">
        <v>7</v>
      </c>
      <c r="F592" s="55">
        <v>0.2</v>
      </c>
      <c r="G592" s="107" t="s">
        <v>427</v>
      </c>
      <c r="H592" s="105"/>
      <c r="I592" s="106"/>
      <c r="J592" s="75">
        <v>0</v>
      </c>
      <c r="K592" s="75"/>
      <c r="L592" s="75"/>
      <c r="M592" s="82"/>
      <c r="N592" s="186"/>
    </row>
    <row r="593" spans="2:14" x14ac:dyDescent="0.25">
      <c r="B593" s="60">
        <v>4</v>
      </c>
      <c r="C593" s="60">
        <v>1</v>
      </c>
      <c r="D593" s="60">
        <v>2</v>
      </c>
      <c r="E593" s="60">
        <v>7</v>
      </c>
      <c r="F593" s="55">
        <v>0.3</v>
      </c>
      <c r="G593" s="107" t="s">
        <v>428</v>
      </c>
      <c r="H593" s="105"/>
      <c r="I593" s="106"/>
      <c r="J593" s="75">
        <v>0</v>
      </c>
      <c r="K593" s="75"/>
      <c r="L593" s="75"/>
      <c r="M593" s="82"/>
      <c r="N593" s="186"/>
    </row>
    <row r="594" spans="2:14" x14ac:dyDescent="0.25">
      <c r="B594" s="60">
        <v>4</v>
      </c>
      <c r="C594" s="60">
        <v>1</v>
      </c>
      <c r="D594" s="60">
        <v>2</v>
      </c>
      <c r="E594" s="60">
        <v>7</v>
      </c>
      <c r="F594" s="55">
        <v>0.4</v>
      </c>
      <c r="G594" s="107" t="s">
        <v>429</v>
      </c>
      <c r="H594" s="105"/>
      <c r="I594" s="106"/>
      <c r="J594" s="75"/>
      <c r="K594" s="75"/>
      <c r="L594" s="75"/>
      <c r="M594" s="82"/>
      <c r="N594" s="186"/>
    </row>
    <row r="595" spans="2:14" x14ac:dyDescent="0.25">
      <c r="B595" s="59">
        <v>4</v>
      </c>
      <c r="C595" s="59">
        <v>1</v>
      </c>
      <c r="D595" s="59">
        <v>2</v>
      </c>
      <c r="E595" s="59">
        <v>7</v>
      </c>
      <c r="F595" s="54">
        <v>0.5</v>
      </c>
      <c r="G595" s="104" t="s">
        <v>430</v>
      </c>
      <c r="H595" s="105"/>
      <c r="I595" s="106"/>
      <c r="J595" s="75"/>
      <c r="K595" s="75"/>
      <c r="L595" s="75"/>
      <c r="M595" s="82"/>
      <c r="N595" s="186"/>
    </row>
    <row r="596" spans="2:14" x14ac:dyDescent="0.25">
      <c r="B596" s="60">
        <v>4</v>
      </c>
      <c r="C596" s="60">
        <v>1</v>
      </c>
      <c r="D596" s="60">
        <v>2</v>
      </c>
      <c r="E596" s="60">
        <v>7</v>
      </c>
      <c r="F596" s="55">
        <v>0.6</v>
      </c>
      <c r="G596" s="107" t="s">
        <v>431</v>
      </c>
      <c r="H596" s="105"/>
      <c r="I596" s="106"/>
      <c r="J596" s="75"/>
      <c r="K596" s="75"/>
      <c r="L596" s="75"/>
      <c r="M596" s="82"/>
      <c r="N596" s="186"/>
    </row>
    <row r="597" spans="2:14" x14ac:dyDescent="0.25">
      <c r="B597" s="60">
        <v>4</v>
      </c>
      <c r="C597" s="60">
        <v>1</v>
      </c>
      <c r="D597" s="60">
        <v>2</v>
      </c>
      <c r="E597" s="60">
        <v>8</v>
      </c>
      <c r="F597" s="55"/>
      <c r="G597" s="107" t="s">
        <v>432</v>
      </c>
      <c r="H597" s="105"/>
      <c r="I597" s="106"/>
      <c r="J597" s="75"/>
      <c r="K597" s="75"/>
      <c r="L597" s="75"/>
      <c r="M597" s="82"/>
      <c r="N597" s="186"/>
    </row>
    <row r="598" spans="2:14" x14ac:dyDescent="0.25">
      <c r="B598" s="59">
        <v>4</v>
      </c>
      <c r="C598" s="59">
        <v>1</v>
      </c>
      <c r="D598" s="59">
        <v>2</v>
      </c>
      <c r="E598" s="59">
        <v>8</v>
      </c>
      <c r="F598" s="54">
        <v>0.1</v>
      </c>
      <c r="G598" s="104" t="s">
        <v>433</v>
      </c>
      <c r="H598" s="105"/>
      <c r="I598" s="106"/>
      <c r="J598" s="75"/>
      <c r="K598" s="75"/>
      <c r="L598" s="75"/>
      <c r="M598" s="82"/>
      <c r="N598" s="186"/>
    </row>
    <row r="599" spans="2:14" x14ac:dyDescent="0.25">
      <c r="B599" s="60">
        <v>4</v>
      </c>
      <c r="C599" s="60">
        <v>1</v>
      </c>
      <c r="D599" s="60">
        <v>2</v>
      </c>
      <c r="E599" s="60">
        <v>8</v>
      </c>
      <c r="F599" s="55">
        <v>0.2</v>
      </c>
      <c r="G599" s="107" t="s">
        <v>434</v>
      </c>
      <c r="H599" s="105"/>
      <c r="I599" s="106"/>
      <c r="J599" s="75"/>
      <c r="K599" s="75"/>
      <c r="L599" s="75"/>
      <c r="M599" s="82"/>
      <c r="N599" s="186"/>
    </row>
    <row r="600" spans="2:14" x14ac:dyDescent="0.25">
      <c r="B600" s="60">
        <v>4</v>
      </c>
      <c r="C600" s="60">
        <v>1</v>
      </c>
      <c r="D600" s="60">
        <v>2</v>
      </c>
      <c r="E600" s="60">
        <v>9</v>
      </c>
      <c r="F600" s="55"/>
      <c r="G600" s="107" t="s">
        <v>435</v>
      </c>
      <c r="H600" s="105"/>
      <c r="I600" s="106"/>
      <c r="J600" s="75"/>
      <c r="K600" s="75"/>
      <c r="L600" s="75"/>
      <c r="M600" s="82"/>
      <c r="N600" s="186"/>
    </row>
    <row r="601" spans="2:14" x14ac:dyDescent="0.25">
      <c r="B601" s="60">
        <v>4</v>
      </c>
      <c r="C601" s="60">
        <v>1</v>
      </c>
      <c r="D601" s="60">
        <v>2</v>
      </c>
      <c r="E601" s="60">
        <v>9</v>
      </c>
      <c r="F601" s="55">
        <v>0.1</v>
      </c>
      <c r="G601" s="107" t="s">
        <v>436</v>
      </c>
      <c r="H601" s="105"/>
      <c r="I601" s="106"/>
      <c r="J601" s="75"/>
      <c r="K601" s="75"/>
      <c r="L601" s="75"/>
      <c r="M601" s="82"/>
      <c r="N601" s="186"/>
    </row>
    <row r="602" spans="2:14" x14ac:dyDescent="0.25">
      <c r="B602" s="59">
        <v>4</v>
      </c>
      <c r="C602" s="59">
        <v>1</v>
      </c>
      <c r="D602" s="59">
        <v>2</v>
      </c>
      <c r="E602" s="59">
        <v>9</v>
      </c>
      <c r="F602" s="54">
        <v>0.2</v>
      </c>
      <c r="G602" s="104" t="s">
        <v>437</v>
      </c>
      <c r="H602" s="105"/>
      <c r="I602" s="106"/>
      <c r="J602" s="75"/>
      <c r="K602" s="75"/>
      <c r="L602" s="75"/>
      <c r="M602" s="82"/>
      <c r="N602" s="186"/>
    </row>
    <row r="603" spans="2:14" x14ac:dyDescent="0.25">
      <c r="B603" s="59">
        <v>4</v>
      </c>
      <c r="C603" s="59">
        <v>1</v>
      </c>
      <c r="D603" s="59">
        <v>2</v>
      </c>
      <c r="E603" s="59">
        <v>9</v>
      </c>
      <c r="F603" s="54">
        <v>0.3</v>
      </c>
      <c r="G603" s="104" t="s">
        <v>438</v>
      </c>
      <c r="H603" s="105"/>
      <c r="I603" s="106"/>
      <c r="J603" s="75"/>
      <c r="K603" s="75"/>
      <c r="L603" s="75"/>
      <c r="M603" s="82"/>
      <c r="N603" s="186"/>
    </row>
    <row r="604" spans="2:14" x14ac:dyDescent="0.25">
      <c r="B604" s="59">
        <v>4</v>
      </c>
      <c r="C604" s="59">
        <v>2</v>
      </c>
      <c r="D604" s="59"/>
      <c r="E604" s="59"/>
      <c r="F604" s="54"/>
      <c r="G604" s="104" t="s">
        <v>439</v>
      </c>
      <c r="H604" s="105"/>
      <c r="I604" s="106"/>
      <c r="J604" s="75"/>
      <c r="K604" s="75"/>
      <c r="L604" s="75"/>
      <c r="M604" s="82"/>
      <c r="N604" s="186"/>
    </row>
    <row r="605" spans="2:14" x14ac:dyDescent="0.25">
      <c r="B605" s="60">
        <v>4</v>
      </c>
      <c r="C605" s="60">
        <v>2</v>
      </c>
      <c r="D605" s="60">
        <v>1</v>
      </c>
      <c r="E605" s="60"/>
      <c r="F605" s="55"/>
      <c r="G605" s="107" t="s">
        <v>440</v>
      </c>
      <c r="H605" s="105"/>
      <c r="I605" s="106"/>
      <c r="J605" s="75">
        <v>0</v>
      </c>
      <c r="K605" s="75"/>
      <c r="L605" s="75"/>
      <c r="M605" s="82"/>
      <c r="N605" s="186"/>
    </row>
    <row r="606" spans="2:14" x14ac:dyDescent="0.25">
      <c r="B606" s="60">
        <v>4</v>
      </c>
      <c r="C606" s="60">
        <v>2</v>
      </c>
      <c r="D606" s="60">
        <v>1</v>
      </c>
      <c r="E606" s="60">
        <v>1</v>
      </c>
      <c r="F606" s="55"/>
      <c r="G606" s="107" t="s">
        <v>441</v>
      </c>
      <c r="H606" s="105"/>
      <c r="I606" s="106"/>
      <c r="J606" s="75">
        <v>0</v>
      </c>
      <c r="K606" s="75"/>
      <c r="L606" s="75"/>
      <c r="M606" s="82"/>
      <c r="N606" s="186"/>
    </row>
    <row r="607" spans="2:14" x14ac:dyDescent="0.25">
      <c r="B607" s="60">
        <v>4</v>
      </c>
      <c r="C607" s="60">
        <v>2</v>
      </c>
      <c r="D607" s="60">
        <v>1</v>
      </c>
      <c r="E607" s="60">
        <v>1</v>
      </c>
      <c r="F607" s="55">
        <v>0.1</v>
      </c>
      <c r="G607" s="107" t="s">
        <v>442</v>
      </c>
      <c r="H607" s="105"/>
      <c r="I607" s="106"/>
      <c r="J607" s="75">
        <v>0</v>
      </c>
      <c r="K607" s="75"/>
      <c r="L607" s="75"/>
      <c r="M607" s="82"/>
      <c r="N607" s="186"/>
    </row>
    <row r="608" spans="2:14" x14ac:dyDescent="0.25">
      <c r="B608" s="60">
        <v>4</v>
      </c>
      <c r="C608" s="60">
        <v>2</v>
      </c>
      <c r="D608" s="60">
        <v>1</v>
      </c>
      <c r="E608" s="60">
        <v>1</v>
      </c>
      <c r="F608" s="55">
        <v>0.2</v>
      </c>
      <c r="G608" s="107" t="s">
        <v>443</v>
      </c>
      <c r="H608" s="105"/>
      <c r="I608" s="106"/>
      <c r="J608" s="75">
        <v>0</v>
      </c>
      <c r="K608" s="75"/>
      <c r="L608" s="75"/>
      <c r="M608" s="82"/>
      <c r="N608" s="186"/>
    </row>
    <row r="609" spans="2:14" x14ac:dyDescent="0.25">
      <c r="B609" s="60">
        <v>4</v>
      </c>
      <c r="C609" s="60">
        <v>2</v>
      </c>
      <c r="D609" s="60">
        <v>1</v>
      </c>
      <c r="E609" s="60">
        <v>1</v>
      </c>
      <c r="F609" s="55">
        <v>0.3</v>
      </c>
      <c r="G609" s="107" t="s">
        <v>444</v>
      </c>
      <c r="H609" s="105"/>
      <c r="I609" s="106"/>
      <c r="J609" s="75"/>
      <c r="K609" s="75"/>
      <c r="L609" s="75"/>
      <c r="M609" s="82"/>
      <c r="N609" s="186"/>
    </row>
    <row r="610" spans="2:14" x14ac:dyDescent="0.25">
      <c r="B610" s="59">
        <v>4</v>
      </c>
      <c r="C610" s="59">
        <v>2</v>
      </c>
      <c r="D610" s="59">
        <v>1</v>
      </c>
      <c r="E610" s="59">
        <v>1</v>
      </c>
      <c r="F610" s="54">
        <v>0.4</v>
      </c>
      <c r="G610" s="104" t="s">
        <v>445</v>
      </c>
      <c r="H610" s="105"/>
      <c r="I610" s="106"/>
      <c r="J610" s="75"/>
      <c r="K610" s="75"/>
      <c r="L610" s="75"/>
      <c r="M610" s="82"/>
      <c r="N610" s="186"/>
    </row>
    <row r="611" spans="2:14" x14ac:dyDescent="0.25">
      <c r="B611" s="60">
        <v>4</v>
      </c>
      <c r="C611" s="60">
        <v>2</v>
      </c>
      <c r="D611" s="60">
        <v>1</v>
      </c>
      <c r="E611" s="60">
        <v>1</v>
      </c>
      <c r="F611" s="55">
        <v>0.5</v>
      </c>
      <c r="G611" s="107" t="s">
        <v>446</v>
      </c>
      <c r="H611" s="105"/>
      <c r="I611" s="106"/>
      <c r="J611" s="75"/>
      <c r="K611" s="75"/>
      <c r="L611" s="75"/>
      <c r="M611" s="82"/>
      <c r="N611" s="186"/>
    </row>
    <row r="612" spans="2:14" x14ac:dyDescent="0.25">
      <c r="B612" s="60">
        <v>4</v>
      </c>
      <c r="C612" s="60">
        <v>2</v>
      </c>
      <c r="D612" s="60">
        <v>1</v>
      </c>
      <c r="E612" s="60">
        <v>2</v>
      </c>
      <c r="F612" s="55"/>
      <c r="G612" s="107" t="s">
        <v>447</v>
      </c>
      <c r="H612" s="105"/>
      <c r="I612" s="106"/>
      <c r="J612" s="75"/>
      <c r="K612" s="75"/>
      <c r="L612" s="75"/>
      <c r="M612" s="82"/>
      <c r="N612" s="186"/>
    </row>
    <row r="613" spans="2:14" x14ac:dyDescent="0.25">
      <c r="B613" s="59">
        <v>4</v>
      </c>
      <c r="C613" s="59">
        <v>2</v>
      </c>
      <c r="D613" s="59">
        <v>1</v>
      </c>
      <c r="E613" s="59">
        <v>2</v>
      </c>
      <c r="F613" s="54">
        <v>0.1</v>
      </c>
      <c r="G613" s="104" t="s">
        <v>448</v>
      </c>
      <c r="H613" s="105"/>
      <c r="I613" s="106"/>
      <c r="J613" s="75"/>
      <c r="K613" s="75"/>
      <c r="L613" s="75"/>
      <c r="M613" s="82"/>
      <c r="N613" s="186"/>
    </row>
    <row r="614" spans="2:14" x14ac:dyDescent="0.25">
      <c r="B614" s="60">
        <v>4</v>
      </c>
      <c r="C614" s="60">
        <v>2</v>
      </c>
      <c r="D614" s="60">
        <v>1</v>
      </c>
      <c r="E614" s="60">
        <v>2</v>
      </c>
      <c r="F614" s="55">
        <v>0.2</v>
      </c>
      <c r="G614" s="107" t="s">
        <v>449</v>
      </c>
      <c r="H614" s="105"/>
      <c r="I614" s="106"/>
      <c r="J614" s="75"/>
      <c r="K614" s="75"/>
      <c r="L614" s="75"/>
      <c r="M614" s="82"/>
      <c r="N614" s="186"/>
    </row>
    <row r="615" spans="2:14" x14ac:dyDescent="0.25">
      <c r="B615" s="60">
        <v>4</v>
      </c>
      <c r="C615" s="60">
        <v>2</v>
      </c>
      <c r="D615" s="60">
        <v>1</v>
      </c>
      <c r="E615" s="60">
        <v>3</v>
      </c>
      <c r="F615" s="55"/>
      <c r="G615" s="107" t="s">
        <v>450</v>
      </c>
      <c r="H615" s="105"/>
      <c r="I615" s="106"/>
      <c r="J615" s="75"/>
      <c r="K615" s="75"/>
      <c r="L615" s="75"/>
      <c r="M615" s="82"/>
      <c r="N615" s="186"/>
    </row>
    <row r="616" spans="2:14" x14ac:dyDescent="0.25">
      <c r="B616" s="59">
        <v>4</v>
      </c>
      <c r="C616" s="59">
        <v>2</v>
      </c>
      <c r="D616" s="59">
        <v>1</v>
      </c>
      <c r="E616" s="59">
        <v>3</v>
      </c>
      <c r="F616" s="54">
        <v>0.1</v>
      </c>
      <c r="G616" s="104" t="s">
        <v>451</v>
      </c>
      <c r="H616" s="105"/>
      <c r="I616" s="106"/>
      <c r="J616" s="75"/>
      <c r="K616" s="75"/>
      <c r="L616" s="75"/>
      <c r="M616" s="82"/>
      <c r="N616" s="186"/>
    </row>
    <row r="617" spans="2:14" x14ac:dyDescent="0.25">
      <c r="B617" s="60">
        <v>4</v>
      </c>
      <c r="C617" s="60">
        <v>2</v>
      </c>
      <c r="D617" s="60">
        <v>1</v>
      </c>
      <c r="E617" s="60">
        <v>3</v>
      </c>
      <c r="F617" s="55">
        <v>0.2</v>
      </c>
      <c r="G617" s="107" t="s">
        <v>452</v>
      </c>
      <c r="H617" s="105"/>
      <c r="I617" s="106"/>
      <c r="J617" s="75">
        <v>0</v>
      </c>
      <c r="K617" s="75"/>
      <c r="L617" s="75"/>
      <c r="M617" s="82"/>
      <c r="N617" s="186"/>
    </row>
    <row r="618" spans="2:14" x14ac:dyDescent="0.25">
      <c r="B618" s="60">
        <v>4</v>
      </c>
      <c r="C618" s="60">
        <v>2</v>
      </c>
      <c r="D618" s="60">
        <v>1</v>
      </c>
      <c r="E618" s="60">
        <v>4</v>
      </c>
      <c r="F618" s="55"/>
      <c r="G618" s="107" t="s">
        <v>453</v>
      </c>
      <c r="H618" s="105"/>
      <c r="I618" s="106"/>
      <c r="J618" s="75">
        <v>0</v>
      </c>
      <c r="K618" s="75"/>
      <c r="L618" s="75"/>
      <c r="M618" s="82"/>
      <c r="N618" s="186"/>
    </row>
    <row r="619" spans="2:14" x14ac:dyDescent="0.25">
      <c r="B619" s="59">
        <v>4</v>
      </c>
      <c r="C619" s="59">
        <v>2</v>
      </c>
      <c r="D619" s="59">
        <v>1</v>
      </c>
      <c r="E619" s="59">
        <v>4</v>
      </c>
      <c r="F619" s="54">
        <v>0.1</v>
      </c>
      <c r="G619" s="104" t="s">
        <v>454</v>
      </c>
      <c r="H619" s="105"/>
      <c r="I619" s="106"/>
      <c r="J619" s="75">
        <v>0</v>
      </c>
      <c r="K619" s="75"/>
      <c r="L619" s="75"/>
      <c r="M619" s="82"/>
      <c r="N619" s="186"/>
    </row>
    <row r="620" spans="2:14" x14ac:dyDescent="0.25">
      <c r="B620" s="60">
        <v>4</v>
      </c>
      <c r="C620" s="60">
        <v>2</v>
      </c>
      <c r="D620" s="60">
        <v>1</v>
      </c>
      <c r="E620" s="60">
        <v>4</v>
      </c>
      <c r="F620" s="55">
        <v>0.2</v>
      </c>
      <c r="G620" s="107" t="s">
        <v>455</v>
      </c>
      <c r="H620" s="105"/>
      <c r="I620" s="106"/>
      <c r="J620" s="75">
        <v>0</v>
      </c>
      <c r="K620" s="75"/>
      <c r="L620" s="75"/>
      <c r="M620" s="82"/>
      <c r="N620" s="186"/>
    </row>
    <row r="621" spans="2:14" x14ac:dyDescent="0.25">
      <c r="B621" s="60">
        <v>4</v>
      </c>
      <c r="C621" s="60">
        <v>2</v>
      </c>
      <c r="D621" s="60">
        <v>1</v>
      </c>
      <c r="E621" s="60">
        <v>5</v>
      </c>
      <c r="F621" s="55"/>
      <c r="G621" s="107" t="s">
        <v>456</v>
      </c>
      <c r="H621" s="105"/>
      <c r="I621" s="106"/>
      <c r="J621" s="75">
        <v>0</v>
      </c>
      <c r="K621" s="75"/>
      <c r="L621" s="75"/>
      <c r="M621" s="82"/>
      <c r="N621" s="186"/>
    </row>
    <row r="622" spans="2:14" x14ac:dyDescent="0.25">
      <c r="B622" s="59">
        <v>4</v>
      </c>
      <c r="C622" s="59">
        <v>2</v>
      </c>
      <c r="D622" s="59">
        <v>1</v>
      </c>
      <c r="E622" s="59">
        <v>5</v>
      </c>
      <c r="F622" s="54">
        <v>0.1</v>
      </c>
      <c r="G622" s="104" t="s">
        <v>457</v>
      </c>
      <c r="H622" s="105"/>
      <c r="I622" s="106"/>
      <c r="J622" s="75">
        <v>0</v>
      </c>
      <c r="K622" s="75"/>
      <c r="L622" s="75"/>
      <c r="M622" s="82"/>
      <c r="N622" s="186"/>
    </row>
    <row r="623" spans="2:14" x14ac:dyDescent="0.25">
      <c r="B623" s="60">
        <v>4</v>
      </c>
      <c r="C623" s="60">
        <v>2</v>
      </c>
      <c r="D623" s="60">
        <v>1</v>
      </c>
      <c r="E623" s="60">
        <v>5</v>
      </c>
      <c r="F623" s="55">
        <v>0.2</v>
      </c>
      <c r="G623" s="107" t="s">
        <v>458</v>
      </c>
      <c r="H623" s="105"/>
      <c r="I623" s="106"/>
      <c r="J623" s="75">
        <v>0</v>
      </c>
      <c r="K623" s="75"/>
      <c r="L623" s="75"/>
      <c r="M623" s="82"/>
      <c r="N623" s="186"/>
    </row>
    <row r="624" spans="2:14" x14ac:dyDescent="0.25">
      <c r="B624" s="60">
        <v>4</v>
      </c>
      <c r="C624" s="60">
        <v>2</v>
      </c>
      <c r="D624" s="60">
        <v>1</v>
      </c>
      <c r="E624" s="60">
        <v>6</v>
      </c>
      <c r="F624" s="55"/>
      <c r="G624" s="107" t="s">
        <v>459</v>
      </c>
      <c r="H624" s="105"/>
      <c r="I624" s="106"/>
      <c r="J624" s="75">
        <v>0</v>
      </c>
      <c r="K624" s="75"/>
      <c r="L624" s="75"/>
      <c r="M624" s="82"/>
      <c r="N624" s="186"/>
    </row>
    <row r="625" spans="2:14" x14ac:dyDescent="0.25">
      <c r="B625" s="60">
        <v>4</v>
      </c>
      <c r="C625" s="60">
        <v>2</v>
      </c>
      <c r="D625" s="60">
        <v>1</v>
      </c>
      <c r="E625" s="60">
        <v>6</v>
      </c>
      <c r="F625" s="55">
        <v>0.1</v>
      </c>
      <c r="G625" s="107" t="s">
        <v>460</v>
      </c>
      <c r="H625" s="105"/>
      <c r="I625" s="106"/>
      <c r="J625" s="75"/>
      <c r="K625" s="75"/>
      <c r="L625" s="75"/>
      <c r="M625" s="82"/>
      <c r="N625" s="186"/>
    </row>
    <row r="626" spans="2:14" x14ac:dyDescent="0.25">
      <c r="B626" s="59">
        <v>4</v>
      </c>
      <c r="C626" s="59">
        <v>2</v>
      </c>
      <c r="D626" s="59">
        <v>1</v>
      </c>
      <c r="E626" s="59">
        <v>6</v>
      </c>
      <c r="F626" s="54">
        <v>0.2</v>
      </c>
      <c r="G626" s="104" t="s">
        <v>461</v>
      </c>
      <c r="H626" s="105"/>
      <c r="I626" s="106"/>
      <c r="J626" s="75"/>
      <c r="K626" s="75"/>
      <c r="L626" s="75"/>
      <c r="M626" s="82"/>
      <c r="N626" s="186"/>
    </row>
    <row r="627" spans="2:14" x14ac:dyDescent="0.25">
      <c r="B627" s="60">
        <v>4</v>
      </c>
      <c r="C627" s="60">
        <v>2</v>
      </c>
      <c r="D627" s="60">
        <v>1</v>
      </c>
      <c r="E627" s="60">
        <v>6</v>
      </c>
      <c r="F627" s="55">
        <v>0.3</v>
      </c>
      <c r="G627" s="107" t="s">
        <v>462</v>
      </c>
      <c r="H627" s="105"/>
      <c r="I627" s="106"/>
      <c r="J627" s="75"/>
      <c r="K627" s="75"/>
      <c r="L627" s="75"/>
      <c r="M627" s="82"/>
      <c r="N627" s="186"/>
    </row>
    <row r="628" spans="2:14" x14ac:dyDescent="0.25">
      <c r="B628" s="60">
        <v>4</v>
      </c>
      <c r="C628" s="60">
        <v>2</v>
      </c>
      <c r="D628" s="60">
        <v>1</v>
      </c>
      <c r="E628" s="60">
        <v>7</v>
      </c>
      <c r="F628" s="55"/>
      <c r="G628" s="107" t="s">
        <v>463</v>
      </c>
      <c r="H628" s="105"/>
      <c r="I628" s="106"/>
      <c r="J628" s="75"/>
      <c r="K628" s="75"/>
      <c r="L628" s="75"/>
      <c r="M628" s="82"/>
      <c r="N628" s="186"/>
    </row>
    <row r="629" spans="2:14" x14ac:dyDescent="0.25">
      <c r="B629" s="59">
        <v>4</v>
      </c>
      <c r="C629" s="59">
        <v>2</v>
      </c>
      <c r="D629" s="59">
        <v>1</v>
      </c>
      <c r="E629" s="59">
        <v>7</v>
      </c>
      <c r="F629" s="54">
        <v>0.1</v>
      </c>
      <c r="G629" s="104" t="s">
        <v>464</v>
      </c>
      <c r="H629" s="105"/>
      <c r="I629" s="106"/>
      <c r="J629" s="75"/>
      <c r="K629" s="75"/>
      <c r="L629" s="75"/>
      <c r="M629" s="82"/>
      <c r="N629" s="186"/>
    </row>
    <row r="630" spans="2:14" x14ac:dyDescent="0.25">
      <c r="B630" s="60">
        <v>4</v>
      </c>
      <c r="C630" s="60">
        <v>2</v>
      </c>
      <c r="D630" s="60">
        <v>1</v>
      </c>
      <c r="E630" s="60">
        <v>7</v>
      </c>
      <c r="F630" s="55">
        <v>0.2</v>
      </c>
      <c r="G630" s="107" t="s">
        <v>465</v>
      </c>
      <c r="H630" s="105"/>
      <c r="I630" s="106"/>
      <c r="J630" s="75"/>
      <c r="K630" s="75"/>
      <c r="L630" s="75"/>
      <c r="M630" s="82"/>
      <c r="N630" s="186"/>
    </row>
    <row r="631" spans="2:14" x14ac:dyDescent="0.25">
      <c r="B631" s="60">
        <v>4</v>
      </c>
      <c r="C631" s="60">
        <v>2</v>
      </c>
      <c r="D631" s="60">
        <v>1</v>
      </c>
      <c r="E631" s="60">
        <v>9</v>
      </c>
      <c r="F631" s="55"/>
      <c r="G631" s="107" t="s">
        <v>466</v>
      </c>
      <c r="H631" s="105"/>
      <c r="I631" s="106"/>
      <c r="J631" s="75"/>
      <c r="K631" s="75"/>
      <c r="L631" s="75"/>
      <c r="M631" s="82"/>
      <c r="N631" s="186"/>
    </row>
    <row r="632" spans="2:14" x14ac:dyDescent="0.25">
      <c r="B632" s="60">
        <v>4</v>
      </c>
      <c r="C632" s="60">
        <v>2</v>
      </c>
      <c r="D632" s="60">
        <v>1</v>
      </c>
      <c r="E632" s="60">
        <v>9</v>
      </c>
      <c r="F632" s="55">
        <v>0.1</v>
      </c>
      <c r="G632" s="107" t="s">
        <v>467</v>
      </c>
      <c r="H632" s="105"/>
      <c r="I632" s="106"/>
      <c r="J632" s="75"/>
      <c r="K632" s="75"/>
      <c r="L632" s="75"/>
      <c r="M632" s="82"/>
      <c r="N632" s="186"/>
    </row>
    <row r="633" spans="2:14" x14ac:dyDescent="0.25">
      <c r="B633" s="59">
        <v>4</v>
      </c>
      <c r="C633" s="59">
        <v>2</v>
      </c>
      <c r="D633" s="59">
        <v>1</v>
      </c>
      <c r="E633" s="59">
        <v>9</v>
      </c>
      <c r="F633" s="54">
        <v>0.2</v>
      </c>
      <c r="G633" s="104" t="s">
        <v>468</v>
      </c>
      <c r="H633" s="105"/>
      <c r="I633" s="106"/>
      <c r="J633" s="75"/>
      <c r="K633" s="75"/>
      <c r="L633" s="75"/>
      <c r="M633" s="82"/>
      <c r="N633" s="186"/>
    </row>
    <row r="634" spans="2:14" x14ac:dyDescent="0.25">
      <c r="B634" s="59">
        <v>4</v>
      </c>
      <c r="C634" s="59">
        <v>2</v>
      </c>
      <c r="D634" s="59">
        <v>1</v>
      </c>
      <c r="E634" s="59">
        <v>9</v>
      </c>
      <c r="F634" s="54">
        <v>0.3</v>
      </c>
      <c r="G634" s="104" t="s">
        <v>469</v>
      </c>
      <c r="H634" s="105"/>
      <c r="I634" s="106"/>
      <c r="J634" s="75"/>
      <c r="K634" s="75"/>
      <c r="L634" s="75"/>
      <c r="M634" s="82"/>
      <c r="N634" s="186"/>
    </row>
    <row r="635" spans="2:14" x14ac:dyDescent="0.25">
      <c r="B635" s="60">
        <v>4</v>
      </c>
      <c r="C635" s="60">
        <v>2</v>
      </c>
      <c r="D635" s="60">
        <v>2</v>
      </c>
      <c r="E635" s="60"/>
      <c r="F635" s="55"/>
      <c r="G635" s="107" t="s">
        <v>470</v>
      </c>
      <c r="H635" s="105"/>
      <c r="I635" s="106"/>
      <c r="J635" s="75"/>
      <c r="K635" s="75"/>
      <c r="L635" s="75"/>
      <c r="M635" s="82"/>
      <c r="N635" s="186"/>
    </row>
    <row r="636" spans="2:14" x14ac:dyDescent="0.25">
      <c r="B636" s="60">
        <v>4</v>
      </c>
      <c r="C636" s="60">
        <v>2</v>
      </c>
      <c r="D636" s="60">
        <v>2</v>
      </c>
      <c r="E636" s="60">
        <v>1</v>
      </c>
      <c r="F636" s="55"/>
      <c r="G636" s="107" t="s">
        <v>471</v>
      </c>
      <c r="H636" s="105"/>
      <c r="I636" s="106"/>
      <c r="J636" s="75"/>
      <c r="K636" s="75"/>
      <c r="L636" s="75"/>
      <c r="M636" s="82"/>
      <c r="N636" s="186"/>
    </row>
    <row r="637" spans="2:14" x14ac:dyDescent="0.25">
      <c r="B637" s="59">
        <v>4</v>
      </c>
      <c r="C637" s="59">
        <v>2</v>
      </c>
      <c r="D637" s="59">
        <v>2</v>
      </c>
      <c r="E637" s="59">
        <v>1</v>
      </c>
      <c r="F637" s="54">
        <v>0.1</v>
      </c>
      <c r="G637" s="104" t="s">
        <v>472</v>
      </c>
      <c r="H637" s="105"/>
      <c r="I637" s="106"/>
      <c r="J637" s="75"/>
      <c r="K637" s="75"/>
      <c r="L637" s="75"/>
      <c r="M637" s="82"/>
      <c r="N637" s="186"/>
    </row>
    <row r="638" spans="2:14" x14ac:dyDescent="0.25">
      <c r="B638" s="60">
        <v>4</v>
      </c>
      <c r="C638" s="60">
        <v>2</v>
      </c>
      <c r="D638" s="60">
        <v>2</v>
      </c>
      <c r="E638" s="60">
        <v>1</v>
      </c>
      <c r="F638" s="55">
        <v>0.2</v>
      </c>
      <c r="G638" s="107" t="s">
        <v>473</v>
      </c>
      <c r="H638" s="105"/>
      <c r="I638" s="106"/>
      <c r="J638" s="75">
        <v>0</v>
      </c>
      <c r="K638" s="75"/>
      <c r="L638" s="75"/>
      <c r="M638" s="82"/>
      <c r="N638" s="186"/>
    </row>
    <row r="639" spans="2:14" x14ac:dyDescent="0.25">
      <c r="B639" s="60">
        <v>4</v>
      </c>
      <c r="C639" s="60">
        <v>2</v>
      </c>
      <c r="D639" s="60">
        <v>2</v>
      </c>
      <c r="E639" s="60">
        <v>2</v>
      </c>
      <c r="F639" s="55"/>
      <c r="G639" s="107" t="s">
        <v>474</v>
      </c>
      <c r="H639" s="105"/>
      <c r="I639" s="106"/>
      <c r="J639" s="75">
        <v>0</v>
      </c>
      <c r="K639" s="75"/>
      <c r="L639" s="75"/>
      <c r="M639" s="82"/>
      <c r="N639" s="186"/>
    </row>
    <row r="640" spans="2:14" x14ac:dyDescent="0.25">
      <c r="B640" s="59">
        <v>4</v>
      </c>
      <c r="C640" s="59">
        <v>2</v>
      </c>
      <c r="D640" s="59">
        <v>2</v>
      </c>
      <c r="E640" s="59">
        <v>2</v>
      </c>
      <c r="F640" s="54">
        <v>0.1</v>
      </c>
      <c r="G640" s="104" t="s">
        <v>475</v>
      </c>
      <c r="H640" s="105"/>
      <c r="I640" s="106"/>
      <c r="J640" s="75">
        <v>0</v>
      </c>
      <c r="K640" s="75"/>
      <c r="L640" s="75"/>
      <c r="M640" s="82"/>
      <c r="N640" s="186"/>
    </row>
    <row r="641" spans="2:14" x14ac:dyDescent="0.25">
      <c r="B641" s="60">
        <v>4</v>
      </c>
      <c r="C641" s="60">
        <v>2</v>
      </c>
      <c r="D641" s="60">
        <v>2</v>
      </c>
      <c r="E641" s="60">
        <v>2</v>
      </c>
      <c r="F641" s="55">
        <v>0.2</v>
      </c>
      <c r="G641" s="107" t="s">
        <v>476</v>
      </c>
      <c r="H641" s="105"/>
      <c r="I641" s="106"/>
      <c r="J641" s="75">
        <v>0</v>
      </c>
      <c r="K641" s="75"/>
      <c r="L641" s="75"/>
      <c r="M641" s="82"/>
      <c r="N641" s="186"/>
    </row>
    <row r="642" spans="2:14" x14ac:dyDescent="0.25">
      <c r="B642" s="60">
        <v>4</v>
      </c>
      <c r="C642" s="60">
        <v>2</v>
      </c>
      <c r="D642" s="60">
        <v>2</v>
      </c>
      <c r="E642" s="60">
        <v>3</v>
      </c>
      <c r="F642" s="55"/>
      <c r="G642" s="107" t="s">
        <v>477</v>
      </c>
      <c r="H642" s="105"/>
      <c r="I642" s="106"/>
      <c r="J642" s="75">
        <v>0</v>
      </c>
      <c r="K642" s="75"/>
      <c r="L642" s="75"/>
      <c r="M642" s="82"/>
      <c r="N642" s="186"/>
    </row>
    <row r="643" spans="2:14" x14ac:dyDescent="0.25">
      <c r="B643" s="59">
        <v>4</v>
      </c>
      <c r="C643" s="59">
        <v>2</v>
      </c>
      <c r="D643" s="59">
        <v>2</v>
      </c>
      <c r="E643" s="59">
        <v>3</v>
      </c>
      <c r="F643" s="54">
        <v>0.1</v>
      </c>
      <c r="G643" s="104" t="s">
        <v>478</v>
      </c>
      <c r="H643" s="105"/>
      <c r="I643" s="106"/>
      <c r="J643" s="75">
        <v>0</v>
      </c>
      <c r="K643" s="75"/>
      <c r="L643" s="75"/>
      <c r="M643" s="82"/>
      <c r="N643" s="186"/>
    </row>
    <row r="644" spans="2:14" x14ac:dyDescent="0.25">
      <c r="B644" s="60">
        <v>4</v>
      </c>
      <c r="C644" s="60">
        <v>2</v>
      </c>
      <c r="D644" s="60">
        <v>2</v>
      </c>
      <c r="E644" s="60">
        <v>3</v>
      </c>
      <c r="F644" s="55">
        <v>0.2</v>
      </c>
      <c r="G644" s="107" t="s">
        <v>479</v>
      </c>
      <c r="H644" s="105"/>
      <c r="I644" s="106"/>
      <c r="J644" s="75">
        <v>0</v>
      </c>
      <c r="K644" s="75"/>
      <c r="L644" s="75"/>
      <c r="M644" s="82"/>
      <c r="N644" s="186"/>
    </row>
    <row r="645" spans="2:14" x14ac:dyDescent="0.25">
      <c r="B645" s="60">
        <v>4</v>
      </c>
      <c r="C645" s="60">
        <v>2</v>
      </c>
      <c r="D645" s="60">
        <v>2</v>
      </c>
      <c r="E645" s="60">
        <v>4</v>
      </c>
      <c r="F645" s="55"/>
      <c r="G645" s="107" t="s">
        <v>480</v>
      </c>
      <c r="H645" s="105"/>
      <c r="I645" s="106"/>
      <c r="J645" s="75"/>
      <c r="K645" s="75"/>
      <c r="L645" s="75"/>
      <c r="M645" s="82"/>
      <c r="N645" s="186"/>
    </row>
    <row r="646" spans="2:14" x14ac:dyDescent="0.25">
      <c r="B646" s="59">
        <v>4</v>
      </c>
      <c r="C646" s="59">
        <v>2</v>
      </c>
      <c r="D646" s="59">
        <v>2</v>
      </c>
      <c r="E646" s="59">
        <v>4</v>
      </c>
      <c r="F646" s="54">
        <v>0.1</v>
      </c>
      <c r="G646" s="104" t="s">
        <v>481</v>
      </c>
      <c r="H646" s="105"/>
      <c r="I646" s="106"/>
      <c r="J646" s="75"/>
      <c r="K646" s="75"/>
      <c r="L646" s="75"/>
      <c r="M646" s="82"/>
      <c r="N646" s="186"/>
    </row>
    <row r="647" spans="2:14" x14ac:dyDescent="0.25">
      <c r="B647" s="60">
        <v>4</v>
      </c>
      <c r="C647" s="60">
        <v>2</v>
      </c>
      <c r="D647" s="60">
        <v>2</v>
      </c>
      <c r="E647" s="60">
        <v>4</v>
      </c>
      <c r="F647" s="55">
        <v>0.2</v>
      </c>
      <c r="G647" s="107" t="s">
        <v>482</v>
      </c>
      <c r="H647" s="105"/>
      <c r="I647" s="106"/>
      <c r="J647" s="75"/>
      <c r="K647" s="75"/>
      <c r="L647" s="75"/>
      <c r="M647" s="82"/>
      <c r="N647" s="186"/>
    </row>
    <row r="648" spans="2:14" x14ac:dyDescent="0.25">
      <c r="B648" s="60">
        <v>4</v>
      </c>
      <c r="C648" s="60">
        <v>2</v>
      </c>
      <c r="D648" s="60">
        <v>2</v>
      </c>
      <c r="E648" s="60">
        <v>5</v>
      </c>
      <c r="F648" s="55"/>
      <c r="G648" s="107" t="s">
        <v>483</v>
      </c>
      <c r="H648" s="105"/>
      <c r="I648" s="106"/>
      <c r="J648" s="75"/>
      <c r="K648" s="75"/>
      <c r="L648" s="75"/>
      <c r="M648" s="82"/>
      <c r="N648" s="186"/>
    </row>
    <row r="649" spans="2:14" x14ac:dyDescent="0.25">
      <c r="B649" s="59">
        <v>4</v>
      </c>
      <c r="C649" s="59">
        <v>2</v>
      </c>
      <c r="D649" s="59">
        <v>2</v>
      </c>
      <c r="E649" s="59">
        <v>5</v>
      </c>
      <c r="F649" s="54">
        <v>0.1</v>
      </c>
      <c r="G649" s="104" t="s">
        <v>484</v>
      </c>
      <c r="H649" s="105"/>
      <c r="I649" s="106"/>
      <c r="J649" s="75"/>
      <c r="K649" s="75"/>
      <c r="L649" s="75"/>
      <c r="M649" s="82"/>
      <c r="N649" s="186"/>
    </row>
    <row r="650" spans="2:14" x14ac:dyDescent="0.25">
      <c r="B650" s="60">
        <v>4</v>
      </c>
      <c r="C650" s="60">
        <v>2</v>
      </c>
      <c r="D650" s="60">
        <v>2</v>
      </c>
      <c r="E650" s="60">
        <v>5</v>
      </c>
      <c r="F650" s="55">
        <v>0.2</v>
      </c>
      <c r="G650" s="107" t="s">
        <v>485</v>
      </c>
      <c r="H650" s="105"/>
      <c r="I650" s="106"/>
      <c r="J650" s="75"/>
      <c r="K650" s="75"/>
      <c r="L650" s="75"/>
      <c r="M650" s="82"/>
      <c r="N650" s="186"/>
    </row>
    <row r="651" spans="2:14" x14ac:dyDescent="0.25">
      <c r="B651" s="60">
        <v>4</v>
      </c>
      <c r="C651" s="60">
        <v>2</v>
      </c>
      <c r="D651" s="60">
        <v>2</v>
      </c>
      <c r="E651" s="60">
        <v>6</v>
      </c>
      <c r="F651" s="55"/>
      <c r="G651" s="107" t="s">
        <v>486</v>
      </c>
      <c r="H651" s="105"/>
      <c r="I651" s="106"/>
      <c r="J651" s="75"/>
      <c r="K651" s="75"/>
      <c r="L651" s="75"/>
      <c r="M651" s="82"/>
      <c r="N651" s="186"/>
    </row>
    <row r="652" spans="2:14" x14ac:dyDescent="0.25">
      <c r="B652" s="59">
        <v>4</v>
      </c>
      <c r="C652" s="59">
        <v>2</v>
      </c>
      <c r="D652" s="59">
        <v>2</v>
      </c>
      <c r="E652" s="59">
        <v>6</v>
      </c>
      <c r="F652" s="54">
        <v>0.1</v>
      </c>
      <c r="G652" s="104" t="s">
        <v>487</v>
      </c>
      <c r="H652" s="105"/>
      <c r="I652" s="106"/>
      <c r="J652" s="75"/>
      <c r="K652" s="75"/>
      <c r="L652" s="75"/>
      <c r="M652" s="82"/>
      <c r="N652" s="186"/>
    </row>
    <row r="653" spans="2:14" x14ac:dyDescent="0.25">
      <c r="B653" s="60">
        <v>4</v>
      </c>
      <c r="C653" s="60">
        <v>2</v>
      </c>
      <c r="D653" s="60">
        <v>2</v>
      </c>
      <c r="E653" s="60">
        <v>6</v>
      </c>
      <c r="F653" s="55">
        <v>0.2</v>
      </c>
      <c r="G653" s="107" t="s">
        <v>488</v>
      </c>
      <c r="H653" s="105"/>
      <c r="I653" s="106"/>
      <c r="J653" s="75"/>
      <c r="K653" s="75"/>
      <c r="L653" s="75"/>
      <c r="M653" s="82"/>
      <c r="N653" s="186"/>
    </row>
    <row r="654" spans="2:14" x14ac:dyDescent="0.25">
      <c r="B654" s="60">
        <v>4</v>
      </c>
      <c r="C654" s="60">
        <v>2</v>
      </c>
      <c r="D654" s="60">
        <v>2</v>
      </c>
      <c r="E654" s="60">
        <v>9</v>
      </c>
      <c r="F654" s="55"/>
      <c r="G654" s="107" t="s">
        <v>489</v>
      </c>
      <c r="H654" s="105"/>
      <c r="I654" s="106"/>
      <c r="J654" s="75"/>
      <c r="K654" s="75"/>
      <c r="L654" s="75"/>
      <c r="M654" s="82"/>
      <c r="N654" s="186"/>
    </row>
    <row r="655" spans="2:14" x14ac:dyDescent="0.25">
      <c r="B655" s="60">
        <v>4</v>
      </c>
      <c r="C655" s="60">
        <v>2</v>
      </c>
      <c r="D655" s="60">
        <v>2</v>
      </c>
      <c r="E655" s="60">
        <v>9</v>
      </c>
      <c r="F655" s="55">
        <v>0.1</v>
      </c>
      <c r="G655" s="107" t="s">
        <v>490</v>
      </c>
      <c r="H655" s="105"/>
      <c r="I655" s="106"/>
      <c r="J655" s="75"/>
      <c r="K655" s="75"/>
      <c r="L655" s="75"/>
      <c r="M655" s="82"/>
      <c r="N655" s="186"/>
    </row>
    <row r="656" spans="2:14" x14ac:dyDescent="0.25">
      <c r="B656" s="60">
        <v>4</v>
      </c>
      <c r="C656" s="60">
        <v>2</v>
      </c>
      <c r="D656" s="60">
        <v>2</v>
      </c>
      <c r="E656" s="60">
        <v>9</v>
      </c>
      <c r="F656" s="55">
        <v>0.2</v>
      </c>
      <c r="G656" s="107" t="s">
        <v>491</v>
      </c>
      <c r="H656" s="105"/>
      <c r="I656" s="106"/>
      <c r="J656" s="75"/>
      <c r="K656" s="75"/>
      <c r="L656" s="75"/>
      <c r="M656" s="82"/>
      <c r="N656" s="186"/>
    </row>
    <row r="657" spans="2:14" x14ac:dyDescent="0.25">
      <c r="B657" s="60">
        <v>4</v>
      </c>
      <c r="C657" s="60">
        <v>2</v>
      </c>
      <c r="D657" s="60">
        <v>2</v>
      </c>
      <c r="E657" s="60">
        <v>9</v>
      </c>
      <c r="F657" s="55">
        <v>0.3</v>
      </c>
      <c r="G657" s="104" t="s">
        <v>492</v>
      </c>
      <c r="H657" s="105"/>
      <c r="I657" s="106"/>
      <c r="J657" s="75"/>
      <c r="K657" s="75"/>
      <c r="L657" s="75"/>
      <c r="M657" s="82"/>
      <c r="N657" s="186"/>
    </row>
    <row r="658" spans="2:14" x14ac:dyDescent="0.25">
      <c r="B658" s="60">
        <v>4</v>
      </c>
      <c r="C658" s="60">
        <v>2</v>
      </c>
      <c r="D658" s="60">
        <v>2</v>
      </c>
      <c r="E658" s="60">
        <v>9</v>
      </c>
      <c r="F658" s="55">
        <v>0.4</v>
      </c>
      <c r="G658" s="104" t="s">
        <v>483</v>
      </c>
      <c r="H658" s="105"/>
      <c r="I658" s="106"/>
      <c r="J658" s="75"/>
      <c r="K658" s="75"/>
      <c r="L658" s="75"/>
      <c r="M658" s="82"/>
      <c r="N658" s="186"/>
    </row>
    <row r="659" spans="2:14" x14ac:dyDescent="0.25">
      <c r="B659" s="60">
        <v>4</v>
      </c>
      <c r="C659" s="60">
        <v>3</v>
      </c>
      <c r="D659" s="60"/>
      <c r="E659" s="60"/>
      <c r="F659" s="55"/>
      <c r="G659" s="104" t="s">
        <v>656</v>
      </c>
      <c r="H659" s="105"/>
      <c r="I659" s="106"/>
      <c r="J659" s="75"/>
      <c r="K659" s="75"/>
      <c r="L659" s="75"/>
      <c r="M659" s="82"/>
      <c r="N659" s="186"/>
    </row>
    <row r="660" spans="2:14" x14ac:dyDescent="0.25">
      <c r="B660" s="60">
        <v>4</v>
      </c>
      <c r="C660" s="60">
        <v>3</v>
      </c>
      <c r="D660" s="60">
        <v>1</v>
      </c>
      <c r="E660" s="60"/>
      <c r="F660" s="55"/>
      <c r="G660" s="107" t="s">
        <v>493</v>
      </c>
      <c r="H660" s="105"/>
      <c r="I660" s="106"/>
      <c r="J660" s="75"/>
      <c r="K660" s="75"/>
      <c r="L660" s="75"/>
      <c r="M660" s="82"/>
      <c r="N660" s="186"/>
    </row>
    <row r="661" spans="2:14" x14ac:dyDescent="0.25">
      <c r="B661" s="59">
        <v>4</v>
      </c>
      <c r="C661" s="59">
        <v>3</v>
      </c>
      <c r="D661" s="59">
        <v>1</v>
      </c>
      <c r="E661" s="59">
        <v>1</v>
      </c>
      <c r="F661" s="54"/>
      <c r="G661" s="104" t="s">
        <v>494</v>
      </c>
      <c r="H661" s="105"/>
      <c r="I661" s="106"/>
      <c r="J661" s="75"/>
      <c r="K661" s="75"/>
      <c r="L661" s="75"/>
      <c r="M661" s="82"/>
      <c r="N661" s="186"/>
    </row>
    <row r="662" spans="2:14" x14ac:dyDescent="0.25">
      <c r="B662" s="59">
        <v>4</v>
      </c>
      <c r="C662" s="59">
        <v>3</v>
      </c>
      <c r="D662" s="59">
        <v>1</v>
      </c>
      <c r="E662" s="59">
        <v>1</v>
      </c>
      <c r="F662" s="54">
        <v>0.1</v>
      </c>
      <c r="G662" s="104" t="s">
        <v>494</v>
      </c>
      <c r="H662" s="105"/>
      <c r="I662" s="106"/>
      <c r="J662" s="75"/>
      <c r="K662" s="75"/>
      <c r="L662" s="75"/>
      <c r="M662" s="82"/>
      <c r="N662" s="186"/>
    </row>
    <row r="663" spans="2:14" x14ac:dyDescent="0.25">
      <c r="B663" s="60">
        <v>4</v>
      </c>
      <c r="C663" s="60">
        <v>3</v>
      </c>
      <c r="D663" s="60">
        <v>2</v>
      </c>
      <c r="E663" s="60"/>
      <c r="F663" s="55"/>
      <c r="G663" s="107" t="s">
        <v>495</v>
      </c>
      <c r="H663" s="105"/>
      <c r="I663" s="106"/>
      <c r="J663" s="75"/>
      <c r="K663" s="75"/>
      <c r="L663" s="75"/>
      <c r="M663" s="82"/>
      <c r="N663" s="186"/>
    </row>
    <row r="664" spans="2:14" x14ac:dyDescent="0.25">
      <c r="B664" s="59">
        <v>4</v>
      </c>
      <c r="C664" s="59">
        <v>3</v>
      </c>
      <c r="D664" s="59">
        <v>2</v>
      </c>
      <c r="E664" s="59">
        <v>1</v>
      </c>
      <c r="F664" s="54"/>
      <c r="G664" s="104" t="s">
        <v>495</v>
      </c>
      <c r="H664" s="105"/>
      <c r="I664" s="106"/>
      <c r="J664" s="75"/>
      <c r="K664" s="75"/>
      <c r="L664" s="75"/>
      <c r="M664" s="82"/>
      <c r="N664" s="186"/>
    </row>
    <row r="665" spans="2:14" x14ac:dyDescent="0.25">
      <c r="B665" s="59">
        <v>4</v>
      </c>
      <c r="C665" s="59">
        <v>3</v>
      </c>
      <c r="D665" s="59">
        <v>2</v>
      </c>
      <c r="E665" s="59">
        <v>1</v>
      </c>
      <c r="F665" s="54">
        <v>0.1</v>
      </c>
      <c r="G665" s="104" t="s">
        <v>495</v>
      </c>
      <c r="H665" s="105"/>
      <c r="I665" s="106"/>
      <c r="J665" s="75"/>
      <c r="K665" s="75"/>
      <c r="L665" s="75"/>
      <c r="M665" s="82"/>
      <c r="N665" s="186"/>
    </row>
    <row r="666" spans="2:14" x14ac:dyDescent="0.25">
      <c r="B666" s="60">
        <v>4</v>
      </c>
      <c r="C666" s="60">
        <v>3</v>
      </c>
      <c r="D666" s="60">
        <v>3</v>
      </c>
      <c r="E666" s="60"/>
      <c r="F666" s="55"/>
      <c r="G666" s="107" t="s">
        <v>496</v>
      </c>
      <c r="H666" s="105"/>
      <c r="I666" s="106"/>
      <c r="J666" s="75"/>
      <c r="K666" s="75"/>
      <c r="L666" s="75"/>
      <c r="M666" s="82"/>
      <c r="N666" s="186"/>
    </row>
    <row r="667" spans="2:14" x14ac:dyDescent="0.25">
      <c r="B667" s="59">
        <v>4</v>
      </c>
      <c r="C667" s="59">
        <v>3</v>
      </c>
      <c r="D667" s="59">
        <v>3</v>
      </c>
      <c r="E667" s="59">
        <v>1</v>
      </c>
      <c r="F667" s="54"/>
      <c r="G667" s="325" t="s">
        <v>497</v>
      </c>
      <c r="H667" s="326"/>
      <c r="I667" s="106"/>
      <c r="J667" s="75"/>
      <c r="K667" s="75"/>
      <c r="L667" s="75"/>
      <c r="M667" s="82"/>
      <c r="N667" s="186"/>
    </row>
    <row r="668" spans="2:14" x14ac:dyDescent="0.25">
      <c r="B668" s="59">
        <v>4</v>
      </c>
      <c r="C668" s="59">
        <v>3</v>
      </c>
      <c r="D668" s="59">
        <v>3</v>
      </c>
      <c r="E668" s="59">
        <v>1</v>
      </c>
      <c r="F668" s="54">
        <v>0.1</v>
      </c>
      <c r="G668" s="325" t="s">
        <v>497</v>
      </c>
      <c r="H668" s="326"/>
      <c r="I668" s="106"/>
      <c r="J668" s="75"/>
      <c r="K668" s="75"/>
      <c r="L668" s="75"/>
      <c r="M668" s="82"/>
      <c r="N668" s="186"/>
    </row>
    <row r="669" spans="2:14" x14ac:dyDescent="0.25">
      <c r="B669" s="60">
        <v>4</v>
      </c>
      <c r="C669" s="60">
        <v>3</v>
      </c>
      <c r="D669" s="60">
        <v>4</v>
      </c>
      <c r="E669" s="60"/>
      <c r="F669" s="55"/>
      <c r="G669" s="343" t="s">
        <v>498</v>
      </c>
      <c r="H669" s="344"/>
      <c r="I669" s="106"/>
      <c r="J669" s="75"/>
      <c r="K669" s="75"/>
      <c r="L669" s="75"/>
      <c r="M669" s="82"/>
      <c r="N669" s="186"/>
    </row>
    <row r="670" spans="2:14" x14ac:dyDescent="0.25">
      <c r="B670" s="59">
        <v>4</v>
      </c>
      <c r="C670" s="59">
        <v>3</v>
      </c>
      <c r="D670" s="59">
        <v>4</v>
      </c>
      <c r="E670" s="59">
        <v>1</v>
      </c>
      <c r="F670" s="54"/>
      <c r="G670" s="104" t="s">
        <v>498</v>
      </c>
      <c r="H670" s="105"/>
      <c r="I670" s="106"/>
      <c r="J670" s="75"/>
      <c r="K670" s="75"/>
      <c r="L670" s="75"/>
      <c r="M670" s="82"/>
      <c r="N670" s="186"/>
    </row>
    <row r="671" spans="2:14" x14ac:dyDescent="0.25">
      <c r="B671" s="59">
        <v>4</v>
      </c>
      <c r="C671" s="59">
        <v>3</v>
      </c>
      <c r="D671" s="59">
        <v>4</v>
      </c>
      <c r="E671" s="59">
        <v>1</v>
      </c>
      <c r="F671" s="54">
        <v>0.1</v>
      </c>
      <c r="G671" s="104" t="s">
        <v>498</v>
      </c>
      <c r="H671" s="105"/>
      <c r="I671" s="106"/>
      <c r="J671" s="75"/>
      <c r="K671" s="75"/>
      <c r="L671" s="75"/>
      <c r="M671" s="82"/>
      <c r="N671" s="186"/>
    </row>
    <row r="672" spans="2:14" x14ac:dyDescent="0.25">
      <c r="B672" s="60">
        <v>4</v>
      </c>
      <c r="C672" s="60">
        <v>3</v>
      </c>
      <c r="D672" s="60">
        <v>5</v>
      </c>
      <c r="E672" s="60"/>
      <c r="F672" s="55"/>
      <c r="G672" s="104" t="s">
        <v>499</v>
      </c>
      <c r="H672" s="105"/>
      <c r="I672" s="106"/>
      <c r="J672" s="75">
        <v>0</v>
      </c>
      <c r="K672" s="75"/>
      <c r="L672" s="75"/>
      <c r="M672" s="82"/>
      <c r="N672" s="186"/>
    </row>
    <row r="673" spans="2:14" x14ac:dyDescent="0.25">
      <c r="B673" s="60">
        <v>4</v>
      </c>
      <c r="C673" s="60">
        <v>3</v>
      </c>
      <c r="D673" s="60">
        <v>5</v>
      </c>
      <c r="E673" s="60">
        <v>1</v>
      </c>
      <c r="F673" s="55"/>
      <c r="G673" s="104" t="s">
        <v>499</v>
      </c>
      <c r="H673" s="105"/>
      <c r="I673" s="106"/>
      <c r="J673" s="75"/>
      <c r="K673" s="75"/>
      <c r="L673" s="75"/>
      <c r="M673" s="82"/>
      <c r="N673" s="186"/>
    </row>
    <row r="674" spans="2:14" x14ac:dyDescent="0.25">
      <c r="B674" s="59">
        <v>4</v>
      </c>
      <c r="C674" s="59">
        <v>3</v>
      </c>
      <c r="D674" s="59">
        <v>5</v>
      </c>
      <c r="E674" s="59">
        <v>1</v>
      </c>
      <c r="F674" s="54">
        <v>0.1</v>
      </c>
      <c r="G674" s="107" t="s">
        <v>500</v>
      </c>
      <c r="H674" s="105"/>
      <c r="I674" s="106"/>
      <c r="J674" s="75"/>
      <c r="K674" s="75"/>
      <c r="L674" s="75"/>
      <c r="M674" s="82"/>
      <c r="N674" s="186"/>
    </row>
    <row r="675" spans="2:14" x14ac:dyDescent="0.25">
      <c r="B675" s="59">
        <v>4</v>
      </c>
      <c r="C675" s="59">
        <v>3</v>
      </c>
      <c r="D675" s="59">
        <v>5</v>
      </c>
      <c r="E675" s="59">
        <v>1</v>
      </c>
      <c r="F675" s="54">
        <v>99</v>
      </c>
      <c r="G675" s="107" t="s">
        <v>666</v>
      </c>
      <c r="H675" s="105"/>
      <c r="I675" s="106"/>
      <c r="J675" s="75"/>
      <c r="K675" s="75"/>
      <c r="L675" s="75"/>
      <c r="M675" s="82"/>
      <c r="N675" s="186"/>
    </row>
    <row r="676" spans="2:14" x14ac:dyDescent="0.25">
      <c r="B676" s="59">
        <v>4</v>
      </c>
      <c r="C676" s="59">
        <v>4</v>
      </c>
      <c r="D676" s="59"/>
      <c r="E676" s="59"/>
      <c r="F676" s="54"/>
      <c r="G676" s="104" t="s">
        <v>501</v>
      </c>
      <c r="H676" s="76"/>
      <c r="I676" s="76"/>
      <c r="J676" s="75"/>
      <c r="K676" s="75"/>
      <c r="L676" s="75"/>
      <c r="M676" s="197"/>
      <c r="N676" s="183"/>
    </row>
    <row r="677" spans="2:14" x14ac:dyDescent="0.25">
      <c r="B677" s="60">
        <v>4</v>
      </c>
      <c r="C677" s="60">
        <v>4</v>
      </c>
      <c r="D677" s="60">
        <v>1</v>
      </c>
      <c r="E677" s="60"/>
      <c r="F677" s="55"/>
      <c r="G677" s="107" t="s">
        <v>501</v>
      </c>
      <c r="H677" s="76"/>
      <c r="I677" s="76"/>
      <c r="J677" s="75">
        <f>K677</f>
        <v>0</v>
      </c>
      <c r="K677" s="75">
        <f>L679</f>
        <v>0</v>
      </c>
      <c r="L677" s="75"/>
      <c r="M677" s="197"/>
      <c r="N677" s="183"/>
    </row>
    <row r="678" spans="2:14" x14ac:dyDescent="0.25">
      <c r="B678" s="42">
        <v>4</v>
      </c>
      <c r="C678" s="42">
        <v>4</v>
      </c>
      <c r="D678" s="42">
        <v>1</v>
      </c>
      <c r="E678" s="42">
        <v>1</v>
      </c>
      <c r="F678" s="76"/>
      <c r="G678" s="330" t="s">
        <v>501</v>
      </c>
      <c r="H678" s="330"/>
      <c r="I678" s="330"/>
      <c r="J678" s="75"/>
      <c r="K678" s="75"/>
      <c r="L678" s="75"/>
      <c r="M678" s="198"/>
      <c r="N678" s="183"/>
    </row>
    <row r="679" spans="2:14" ht="15.75" thickBot="1" x14ac:dyDescent="0.3">
      <c r="B679" s="42">
        <v>4</v>
      </c>
      <c r="C679" s="42">
        <v>4</v>
      </c>
      <c r="D679" s="42">
        <v>1</v>
      </c>
      <c r="E679" s="42">
        <v>1</v>
      </c>
      <c r="F679" s="76">
        <v>0.1</v>
      </c>
      <c r="G679" s="331" t="s">
        <v>501</v>
      </c>
      <c r="H679" s="331"/>
      <c r="I679" s="331"/>
      <c r="J679" s="75"/>
      <c r="K679" s="75"/>
      <c r="L679" s="75">
        <f>M680</f>
        <v>0</v>
      </c>
      <c r="M679" s="199">
        <v>0</v>
      </c>
      <c r="N679" s="183"/>
    </row>
    <row r="680" spans="2:14" ht="15.75" thickBot="1" x14ac:dyDescent="0.3">
      <c r="B680" s="200"/>
      <c r="C680" s="200"/>
      <c r="D680" s="200"/>
      <c r="E680" s="200"/>
      <c r="F680" s="201"/>
      <c r="G680" s="236" t="s">
        <v>211</v>
      </c>
      <c r="H680" s="236"/>
      <c r="I680" s="236"/>
      <c r="J680" s="225">
        <f>M680</f>
        <v>0</v>
      </c>
      <c r="K680" s="226">
        <f>M680</f>
        <v>0</v>
      </c>
      <c r="L680" s="225">
        <f>M680</f>
        <v>0</v>
      </c>
      <c r="M680" s="225"/>
      <c r="N680" s="186"/>
    </row>
    <row r="681" spans="2:14" ht="15.75" thickBot="1" x14ac:dyDescent="0.3">
      <c r="B681" s="332" t="s">
        <v>212</v>
      </c>
      <c r="C681" s="333"/>
      <c r="D681" s="333"/>
      <c r="E681" s="333"/>
      <c r="F681" s="333"/>
      <c r="G681" s="333"/>
      <c r="H681" s="333"/>
      <c r="I681" s="334"/>
      <c r="J681" s="224">
        <f t="shared" ref="J681:K681" si="0">SUM(J26:J680)</f>
        <v>51408742.269999988</v>
      </c>
      <c r="K681" s="224">
        <f t="shared" si="0"/>
        <v>51408742.269999981</v>
      </c>
      <c r="L681" s="224">
        <f>SUM(L26:L680)</f>
        <v>51408742.269999981</v>
      </c>
      <c r="M681" s="224">
        <f>SUM(M26:M680)</f>
        <v>51408742.269999981</v>
      </c>
      <c r="N681" s="187"/>
    </row>
    <row r="682" spans="2:14" x14ac:dyDescent="0.25">
      <c r="B682" s="94"/>
      <c r="C682" s="94"/>
      <c r="D682" s="94"/>
      <c r="E682" s="94"/>
      <c r="F682" s="83"/>
      <c r="G682" s="90" t="s">
        <v>213</v>
      </c>
      <c r="H682" s="202"/>
      <c r="I682" s="90"/>
      <c r="J682" s="72">
        <v>0</v>
      </c>
      <c r="K682" s="203">
        <v>0</v>
      </c>
      <c r="L682" s="204">
        <v>0</v>
      </c>
      <c r="M682" s="205">
        <v>0</v>
      </c>
      <c r="N682" s="206"/>
    </row>
    <row r="683" spans="2:14" x14ac:dyDescent="0.25">
      <c r="B683" s="45"/>
      <c r="C683" s="45"/>
      <c r="D683" s="45"/>
      <c r="E683" s="45"/>
      <c r="F683" s="19"/>
      <c r="G683" s="233"/>
      <c r="H683" s="232"/>
      <c r="I683" s="233"/>
      <c r="J683" s="195"/>
      <c r="K683" s="20"/>
      <c r="L683" s="49"/>
      <c r="M683" s="196"/>
      <c r="N683" s="8"/>
    </row>
    <row r="684" spans="2:14" x14ac:dyDescent="0.25">
      <c r="B684" s="45"/>
      <c r="C684" s="45"/>
      <c r="D684" s="45"/>
      <c r="E684" s="45"/>
      <c r="F684" s="19"/>
      <c r="G684" s="235"/>
      <c r="H684" s="234"/>
      <c r="I684" s="235"/>
      <c r="J684" s="195"/>
      <c r="K684" s="20"/>
      <c r="L684" s="49"/>
      <c r="M684" s="196"/>
      <c r="N684" s="8"/>
    </row>
    <row r="685" spans="2:14" x14ac:dyDescent="0.25">
      <c r="B685" s="45"/>
      <c r="C685" s="45"/>
      <c r="D685" s="45"/>
      <c r="E685" s="45"/>
      <c r="F685" s="19"/>
      <c r="G685" s="235"/>
      <c r="H685" s="234"/>
      <c r="I685" s="235"/>
      <c r="J685" s="195"/>
      <c r="K685" s="20"/>
      <c r="L685" s="49"/>
      <c r="M685" s="196"/>
      <c r="N685" s="8"/>
    </row>
    <row r="686" spans="2:14" x14ac:dyDescent="0.25">
      <c r="B686" s="45"/>
      <c r="C686" s="45"/>
      <c r="D686" s="45"/>
      <c r="E686" s="45"/>
      <c r="F686" s="19"/>
      <c r="G686" s="233"/>
      <c r="H686" s="232"/>
      <c r="I686" s="233"/>
      <c r="J686" s="195"/>
      <c r="K686" s="20"/>
      <c r="L686" s="49"/>
      <c r="M686" s="196"/>
      <c r="N686" s="8"/>
    </row>
    <row r="687" spans="2:14" x14ac:dyDescent="0.25">
      <c r="B687" s="45"/>
      <c r="C687" s="45"/>
      <c r="D687" s="45"/>
      <c r="E687" s="45"/>
      <c r="F687" s="19"/>
      <c r="G687" s="233"/>
      <c r="H687" s="232"/>
      <c r="I687" s="233"/>
      <c r="J687" s="195"/>
      <c r="K687" s="20"/>
      <c r="L687" s="49"/>
      <c r="M687" s="196"/>
      <c r="N687" s="8"/>
    </row>
    <row r="688" spans="2:14" x14ac:dyDescent="0.25">
      <c r="B688" s="45"/>
      <c r="C688" s="45"/>
      <c r="D688" s="45"/>
      <c r="E688" s="45"/>
      <c r="F688" s="19"/>
      <c r="G688" s="45"/>
      <c r="H688" s="170"/>
      <c r="I688" s="171"/>
      <c r="J688" s="195"/>
      <c r="K688" s="20"/>
      <c r="L688" s="49"/>
      <c r="M688" s="196"/>
    </row>
    <row r="689" spans="2:14" x14ac:dyDescent="0.25">
      <c r="B689" s="45"/>
      <c r="C689" s="45"/>
      <c r="D689" s="45"/>
      <c r="E689" s="45"/>
      <c r="F689" s="19"/>
      <c r="G689" s="45"/>
      <c r="H689" s="232"/>
      <c r="I689" s="233"/>
      <c r="J689" s="195"/>
      <c r="K689" s="20"/>
      <c r="L689" s="49"/>
      <c r="M689" s="196"/>
    </row>
    <row r="690" spans="2:14" x14ac:dyDescent="0.25">
      <c r="B690" s="45"/>
      <c r="C690" s="45"/>
      <c r="D690" s="45"/>
      <c r="E690" s="45"/>
      <c r="F690" s="19"/>
      <c r="G690" s="45"/>
      <c r="H690" s="170"/>
      <c r="I690" s="171"/>
      <c r="J690" s="195"/>
      <c r="K690" s="20"/>
      <c r="L690" s="49"/>
      <c r="M690" s="196"/>
    </row>
    <row r="691" spans="2:14" x14ac:dyDescent="0.25">
      <c r="B691" s="45"/>
      <c r="C691" s="45"/>
      <c r="D691" s="45"/>
      <c r="E691" s="45"/>
      <c r="F691" s="19"/>
      <c r="G691" s="45"/>
      <c r="H691" s="170"/>
      <c r="I691" s="171"/>
      <c r="J691" s="195"/>
      <c r="K691" s="20"/>
      <c r="L691" s="49"/>
      <c r="M691" s="196"/>
    </row>
    <row r="692" spans="2:14" x14ac:dyDescent="0.25">
      <c r="B692" s="45"/>
      <c r="C692" s="45"/>
      <c r="D692" s="45"/>
      <c r="E692" s="45"/>
      <c r="F692" s="19"/>
      <c r="G692" s="45"/>
      <c r="H692" s="150"/>
      <c r="I692" s="151"/>
      <c r="J692" s="151"/>
      <c r="K692" s="20"/>
      <c r="L692" s="49"/>
      <c r="M692" s="8"/>
      <c r="N692" s="21"/>
    </row>
    <row r="693" spans="2:14" x14ac:dyDescent="0.25">
      <c r="B693" s="45"/>
      <c r="C693" s="45"/>
      <c r="D693" s="45"/>
      <c r="E693" s="45"/>
      <c r="F693" s="19"/>
      <c r="G693" s="45"/>
      <c r="H693" s="17"/>
      <c r="I693" s="19"/>
      <c r="J693" s="19"/>
      <c r="K693" s="20"/>
      <c r="L693" s="49"/>
      <c r="M693" s="8"/>
      <c r="N693" s="21"/>
    </row>
    <row r="694" spans="2:14" x14ac:dyDescent="0.25">
      <c r="B694" s="45"/>
      <c r="C694" s="45"/>
      <c r="D694" s="45"/>
      <c r="E694" s="45"/>
      <c r="F694" s="19"/>
      <c r="G694" s="45"/>
      <c r="H694" s="17"/>
      <c r="I694" s="19"/>
      <c r="J694" s="19"/>
      <c r="K694" s="20"/>
      <c r="L694" s="49"/>
      <c r="M694" s="8"/>
      <c r="N694" s="21"/>
    </row>
    <row r="695" spans="2:14" x14ac:dyDescent="0.25">
      <c r="B695" s="45"/>
      <c r="G695" s="36"/>
      <c r="H695" s="321" t="s">
        <v>602</v>
      </c>
      <c r="I695" s="322"/>
      <c r="J695" s="322"/>
      <c r="L695" s="49"/>
    </row>
    <row r="696" spans="2:14" ht="15.75" x14ac:dyDescent="0.25">
      <c r="B696" s="45"/>
      <c r="G696" s="36"/>
      <c r="H696" s="323" t="s">
        <v>215</v>
      </c>
      <c r="I696" s="323"/>
      <c r="J696" s="323"/>
    </row>
    <row r="697" spans="2:14" x14ac:dyDescent="0.25">
      <c r="B697" s="45"/>
      <c r="G697" s="36"/>
      <c r="H697" s="324" t="s">
        <v>717</v>
      </c>
      <c r="I697" s="324"/>
      <c r="J697" s="324"/>
    </row>
    <row r="698" spans="2:14" ht="15.75" thickBot="1" x14ac:dyDescent="0.3">
      <c r="B698" s="45"/>
      <c r="G698" s="36"/>
      <c r="I698" s="62"/>
      <c r="J698" s="62"/>
    </row>
    <row r="699" spans="2:14" x14ac:dyDescent="0.25">
      <c r="B699" s="45"/>
      <c r="G699" s="36"/>
      <c r="H699" s="327" t="s">
        <v>223</v>
      </c>
      <c r="I699" s="328"/>
      <c r="J699" s="329"/>
    </row>
    <row r="700" spans="2:14" x14ac:dyDescent="0.25">
      <c r="B700" s="45"/>
      <c r="G700" s="125"/>
      <c r="H700" s="315" t="s">
        <v>601</v>
      </c>
      <c r="I700" s="316"/>
      <c r="J700" s="317"/>
    </row>
    <row r="701" spans="2:14" ht="15.75" thickBot="1" x14ac:dyDescent="0.3">
      <c r="B701" s="45"/>
      <c r="G701" s="125"/>
      <c r="H701" s="155"/>
      <c r="I701" s="156"/>
      <c r="J701" s="157"/>
    </row>
    <row r="702" spans="2:14" ht="15.75" thickBot="1" x14ac:dyDescent="0.3">
      <c r="B702" s="45"/>
      <c r="G702" s="125"/>
      <c r="H702" s="318" t="s">
        <v>216</v>
      </c>
      <c r="I702" s="319"/>
      <c r="J702" s="320"/>
    </row>
    <row r="703" spans="2:14" ht="15.75" hidden="1" thickBot="1" x14ac:dyDescent="0.3">
      <c r="B703" s="45"/>
      <c r="G703" s="125"/>
      <c r="H703" s="158"/>
      <c r="I703" s="126"/>
      <c r="J703" s="159"/>
    </row>
    <row r="704" spans="2:14" ht="16.5" thickBot="1" x14ac:dyDescent="0.3">
      <c r="B704" s="45"/>
      <c r="G704" s="128"/>
      <c r="H704" s="208" t="s">
        <v>621</v>
      </c>
      <c r="I704" s="209"/>
      <c r="J704" s="210">
        <v>269016.81</v>
      </c>
    </row>
    <row r="705" spans="2:10" ht="15.75" x14ac:dyDescent="0.25">
      <c r="B705" s="45"/>
      <c r="G705" s="128"/>
      <c r="H705" s="123"/>
      <c r="I705" s="116"/>
      <c r="J705" s="129"/>
    </row>
    <row r="706" spans="2:10" ht="15.75" x14ac:dyDescent="0.25">
      <c r="B706" s="45"/>
      <c r="G706" s="128"/>
      <c r="H706" s="115"/>
      <c r="I706" s="61"/>
      <c r="J706" s="130"/>
    </row>
    <row r="707" spans="2:10" ht="15.75" x14ac:dyDescent="0.25">
      <c r="B707" s="45"/>
      <c r="G707" s="128"/>
      <c r="H707" s="114" t="s">
        <v>622</v>
      </c>
      <c r="I707" s="69"/>
      <c r="J707" s="131"/>
    </row>
    <row r="708" spans="2:10" ht="15.75" x14ac:dyDescent="0.25">
      <c r="B708" s="45"/>
      <c r="G708" s="128"/>
      <c r="H708" s="111" t="s">
        <v>623</v>
      </c>
      <c r="I708" s="69">
        <v>18</v>
      </c>
      <c r="J708" s="131">
        <v>10449.44</v>
      </c>
    </row>
    <row r="709" spans="2:10" ht="15.75" x14ac:dyDescent="0.25">
      <c r="B709" s="45"/>
      <c r="G709" s="128"/>
      <c r="H709" s="111" t="s">
        <v>624</v>
      </c>
      <c r="I709" s="69">
        <v>3</v>
      </c>
      <c r="J709" s="131">
        <v>1590.06</v>
      </c>
    </row>
    <row r="710" spans="2:10" ht="15.75" x14ac:dyDescent="0.25">
      <c r="B710" s="45"/>
      <c r="G710" s="128"/>
      <c r="H710" s="111" t="s">
        <v>627</v>
      </c>
      <c r="I710" s="69">
        <v>14</v>
      </c>
      <c r="J710" s="131">
        <v>8002.47</v>
      </c>
    </row>
    <row r="711" spans="2:10" ht="15.75" x14ac:dyDescent="0.25">
      <c r="B711" s="45"/>
      <c r="G711" s="128"/>
      <c r="H711" s="111" t="s">
        <v>626</v>
      </c>
      <c r="I711" s="69">
        <v>7</v>
      </c>
      <c r="J711" s="131">
        <v>4110.75</v>
      </c>
    </row>
    <row r="712" spans="2:10" ht="15.75" x14ac:dyDescent="0.25">
      <c r="B712" s="45"/>
      <c r="G712" s="128"/>
      <c r="H712" s="111" t="s">
        <v>653</v>
      </c>
      <c r="I712" s="69">
        <v>13</v>
      </c>
      <c r="J712" s="131">
        <v>7027.19</v>
      </c>
    </row>
    <row r="713" spans="2:10" ht="15.75" x14ac:dyDescent="0.25">
      <c r="B713" s="45"/>
      <c r="G713" s="128"/>
      <c r="H713" s="111" t="s">
        <v>628</v>
      </c>
      <c r="I713" s="69">
        <v>9</v>
      </c>
      <c r="J713" s="131">
        <v>5015.6000000000004</v>
      </c>
    </row>
    <row r="714" spans="2:10" ht="15.75" x14ac:dyDescent="0.25">
      <c r="B714" s="45"/>
      <c r="G714" s="128"/>
      <c r="H714" s="111" t="s">
        <v>633</v>
      </c>
      <c r="I714" s="69">
        <v>3</v>
      </c>
      <c r="J714" s="131">
        <v>1771.4299999999998</v>
      </c>
    </row>
    <row r="715" spans="2:10" ht="15.75" x14ac:dyDescent="0.25">
      <c r="B715" s="45"/>
      <c r="G715" s="128"/>
      <c r="H715" s="111" t="s">
        <v>630</v>
      </c>
      <c r="I715" s="69">
        <v>14</v>
      </c>
      <c r="J715" s="131">
        <v>8171.6</v>
      </c>
    </row>
    <row r="716" spans="2:10" ht="15.75" x14ac:dyDescent="0.25">
      <c r="B716" s="45"/>
      <c r="G716" s="128"/>
      <c r="H716" s="111" t="s">
        <v>688</v>
      </c>
      <c r="I716" s="69">
        <v>1</v>
      </c>
      <c r="J716" s="131">
        <v>298.56</v>
      </c>
    </row>
    <row r="717" spans="2:10" ht="15.75" x14ac:dyDescent="0.25">
      <c r="B717" s="45"/>
      <c r="G717" s="128"/>
      <c r="H717" s="111" t="s">
        <v>625</v>
      </c>
      <c r="I717" s="69">
        <v>4</v>
      </c>
      <c r="J717" s="131">
        <v>1922.78</v>
      </c>
    </row>
    <row r="718" spans="2:10" ht="15.75" x14ac:dyDescent="0.25">
      <c r="B718" s="45"/>
      <c r="G718" s="128"/>
      <c r="H718" s="111" t="s">
        <v>658</v>
      </c>
      <c r="I718" s="69">
        <v>2</v>
      </c>
      <c r="J718" s="131">
        <v>587.91999999999996</v>
      </c>
    </row>
    <row r="719" spans="2:10" ht="15.75" x14ac:dyDescent="0.25">
      <c r="B719" s="45"/>
      <c r="G719" s="128"/>
      <c r="H719" s="111" t="s">
        <v>632</v>
      </c>
      <c r="I719" s="69">
        <v>2</v>
      </c>
      <c r="J719" s="131">
        <v>915.65</v>
      </c>
    </row>
    <row r="720" spans="2:10" ht="15.75" x14ac:dyDescent="0.25">
      <c r="B720" s="45"/>
      <c r="G720" s="128"/>
      <c r="H720" s="111" t="s">
        <v>629</v>
      </c>
      <c r="I720" s="69">
        <v>6</v>
      </c>
      <c r="J720" s="131">
        <v>3196.1030000000001</v>
      </c>
    </row>
    <row r="721" spans="2:10" ht="15.75" x14ac:dyDescent="0.25">
      <c r="B721" s="45"/>
      <c r="G721" s="128"/>
      <c r="H721" s="111" t="s">
        <v>631</v>
      </c>
      <c r="I721" s="69">
        <v>2</v>
      </c>
      <c r="J721" s="131">
        <v>606.55999999999995</v>
      </c>
    </row>
    <row r="722" spans="2:10" ht="15.75" x14ac:dyDescent="0.25">
      <c r="B722" s="45"/>
      <c r="G722" s="128"/>
      <c r="H722" s="111" t="s">
        <v>689</v>
      </c>
      <c r="I722" s="69">
        <v>1</v>
      </c>
      <c r="J722" s="131">
        <v>1000</v>
      </c>
    </row>
    <row r="723" spans="2:10" ht="15.75" x14ac:dyDescent="0.25">
      <c r="B723" s="45"/>
      <c r="G723" s="128"/>
      <c r="H723" s="111" t="s">
        <v>700</v>
      </c>
      <c r="I723" s="69">
        <v>1</v>
      </c>
      <c r="J723" s="131">
        <v>2500</v>
      </c>
    </row>
    <row r="724" spans="2:10" ht="15.75" x14ac:dyDescent="0.25">
      <c r="B724" s="45"/>
      <c r="G724" s="128"/>
      <c r="H724" s="111" t="s">
        <v>701</v>
      </c>
      <c r="I724" s="69">
        <v>1</v>
      </c>
      <c r="J724" s="131">
        <v>406.6</v>
      </c>
    </row>
    <row r="725" spans="2:10" ht="15.75" x14ac:dyDescent="0.25">
      <c r="B725" s="45"/>
      <c r="G725" s="128"/>
      <c r="H725" s="111" t="s">
        <v>670</v>
      </c>
      <c r="I725" s="69">
        <v>2</v>
      </c>
      <c r="J725" s="131">
        <v>707</v>
      </c>
    </row>
    <row r="726" spans="2:10" ht="15.75" x14ac:dyDescent="0.25">
      <c r="B726" s="45"/>
      <c r="G726" s="128"/>
      <c r="H726" s="111" t="s">
        <v>634</v>
      </c>
      <c r="I726" s="69">
        <v>2</v>
      </c>
      <c r="J726" s="131">
        <v>865</v>
      </c>
    </row>
    <row r="727" spans="2:10" ht="15.75" x14ac:dyDescent="0.25">
      <c r="B727" s="45"/>
      <c r="G727" s="128"/>
      <c r="H727" s="113" t="s">
        <v>635</v>
      </c>
      <c r="I727" s="70"/>
      <c r="J727" s="130">
        <v>59144.712999999996</v>
      </c>
    </row>
    <row r="728" spans="2:10" ht="15.75" x14ac:dyDescent="0.25">
      <c r="B728" s="45"/>
      <c r="G728" s="128"/>
      <c r="H728" s="113"/>
      <c r="I728" s="71"/>
      <c r="J728" s="132"/>
    </row>
    <row r="729" spans="2:10" ht="15.75" x14ac:dyDescent="0.25">
      <c r="B729" s="45"/>
      <c r="G729" s="128"/>
      <c r="H729" s="113"/>
      <c r="I729" s="70"/>
      <c r="J729" s="132"/>
    </row>
    <row r="730" spans="2:10" ht="15.75" x14ac:dyDescent="0.25">
      <c r="B730" s="45"/>
      <c r="G730" s="127"/>
      <c r="H730" s="113" t="s">
        <v>636</v>
      </c>
      <c r="I730" s="70"/>
      <c r="J730" s="132"/>
    </row>
    <row r="731" spans="2:10" ht="15.75" x14ac:dyDescent="0.25">
      <c r="B731" s="45"/>
      <c r="G731" s="127"/>
      <c r="H731" s="111" t="s">
        <v>637</v>
      </c>
      <c r="I731" s="69">
        <v>11</v>
      </c>
      <c r="J731" s="131">
        <v>15316.86</v>
      </c>
    </row>
    <row r="732" spans="2:10" ht="15.75" x14ac:dyDescent="0.25">
      <c r="B732" s="45"/>
      <c r="G732" s="127"/>
      <c r="H732" s="111" t="s">
        <v>638</v>
      </c>
      <c r="I732" s="69">
        <v>32</v>
      </c>
      <c r="J732" s="131">
        <v>51500</v>
      </c>
    </row>
    <row r="733" spans="2:10" ht="15.75" x14ac:dyDescent="0.25">
      <c r="B733" s="45"/>
      <c r="G733" s="127"/>
      <c r="H733" s="111" t="s">
        <v>639</v>
      </c>
      <c r="I733" s="69">
        <v>4</v>
      </c>
      <c r="J733" s="131">
        <v>10856</v>
      </c>
    </row>
    <row r="734" spans="2:10" ht="15.75" x14ac:dyDescent="0.25">
      <c r="B734" s="45"/>
      <c r="G734" s="127"/>
      <c r="H734" s="111" t="s">
        <v>680</v>
      </c>
      <c r="I734" s="69">
        <v>2</v>
      </c>
      <c r="J734" s="131">
        <v>5791.52</v>
      </c>
    </row>
    <row r="735" spans="2:10" ht="15.75" x14ac:dyDescent="0.25">
      <c r="B735" s="45"/>
      <c r="G735" s="127"/>
      <c r="H735" s="111" t="s">
        <v>702</v>
      </c>
      <c r="I735" s="69">
        <v>1</v>
      </c>
      <c r="J735" s="131">
        <v>3000</v>
      </c>
    </row>
    <row r="736" spans="2:10" ht="15.75" x14ac:dyDescent="0.25">
      <c r="B736" s="45"/>
      <c r="G736" s="127"/>
      <c r="H736" s="111" t="s">
        <v>703</v>
      </c>
      <c r="I736" s="69">
        <v>2</v>
      </c>
      <c r="J736" s="131">
        <v>1598.13</v>
      </c>
    </row>
    <row r="737" spans="2:10" ht="15.75" x14ac:dyDescent="0.25">
      <c r="B737" s="45"/>
      <c r="G737" s="127"/>
      <c r="H737" s="111" t="s">
        <v>704</v>
      </c>
      <c r="I737" s="69">
        <v>1</v>
      </c>
      <c r="J737" s="131">
        <v>467.59</v>
      </c>
    </row>
    <row r="738" spans="2:10" ht="15.75" x14ac:dyDescent="0.25">
      <c r="B738" s="45"/>
      <c r="G738" s="127"/>
      <c r="H738" s="111" t="s">
        <v>705</v>
      </c>
      <c r="I738" s="69">
        <v>1</v>
      </c>
      <c r="J738" s="131">
        <v>3000</v>
      </c>
    </row>
    <row r="739" spans="2:10" ht="15.75" x14ac:dyDescent="0.25">
      <c r="B739" s="45"/>
      <c r="G739" s="127"/>
      <c r="H739" s="111" t="s">
        <v>690</v>
      </c>
      <c r="I739" s="69">
        <v>2</v>
      </c>
      <c r="J739" s="131">
        <v>3000</v>
      </c>
    </row>
    <row r="740" spans="2:10" ht="15.75" x14ac:dyDescent="0.25">
      <c r="B740" s="45"/>
      <c r="G740" s="127"/>
      <c r="H740" s="111" t="s">
        <v>635</v>
      </c>
      <c r="I740" s="69"/>
      <c r="J740" s="131">
        <v>94530.1</v>
      </c>
    </row>
    <row r="741" spans="2:10" ht="15.75" x14ac:dyDescent="0.25">
      <c r="B741" s="45"/>
      <c r="G741" s="127"/>
      <c r="H741" s="113"/>
      <c r="I741" s="70"/>
      <c r="J741" s="132"/>
    </row>
    <row r="742" spans="2:10" ht="15.75" x14ac:dyDescent="0.25">
      <c r="B742" s="45"/>
      <c r="G742" s="127"/>
      <c r="H742" s="113"/>
      <c r="I742" s="70"/>
      <c r="J742" s="132"/>
    </row>
    <row r="743" spans="2:10" ht="15.75" x14ac:dyDescent="0.25">
      <c r="B743" s="45"/>
      <c r="G743" s="127"/>
      <c r="H743" s="113" t="s">
        <v>659</v>
      </c>
      <c r="I743" s="70"/>
      <c r="J743" s="132"/>
    </row>
    <row r="744" spans="2:10" ht="15.75" x14ac:dyDescent="0.25">
      <c r="B744" s="45"/>
      <c r="G744" s="127"/>
      <c r="H744" s="113" t="s">
        <v>681</v>
      </c>
      <c r="I744" s="70">
        <v>3</v>
      </c>
      <c r="J744" s="133">
        <v>1478.91</v>
      </c>
    </row>
    <row r="745" spans="2:10" ht="15.75" x14ac:dyDescent="0.25">
      <c r="B745" s="45"/>
      <c r="G745" s="127"/>
      <c r="H745" s="111" t="s">
        <v>692</v>
      </c>
      <c r="I745" s="70">
        <v>2</v>
      </c>
      <c r="J745" s="133">
        <v>661</v>
      </c>
    </row>
    <row r="746" spans="2:10" ht="15.75" x14ac:dyDescent="0.25">
      <c r="B746" s="45"/>
      <c r="G746" s="127"/>
      <c r="H746" s="111" t="s">
        <v>693</v>
      </c>
      <c r="I746" s="70">
        <v>2</v>
      </c>
      <c r="J746" s="133">
        <v>785.17899999999997</v>
      </c>
    </row>
    <row r="747" spans="2:10" ht="15.75" x14ac:dyDescent="0.25">
      <c r="B747" s="45"/>
      <c r="G747" s="127"/>
      <c r="H747" s="111" t="s">
        <v>706</v>
      </c>
      <c r="I747" s="70">
        <v>1</v>
      </c>
      <c r="J747" s="133">
        <v>647.35</v>
      </c>
    </row>
    <row r="748" spans="2:10" ht="15.75" x14ac:dyDescent="0.25">
      <c r="B748" s="45"/>
      <c r="G748" s="127"/>
      <c r="H748" s="111" t="s">
        <v>694</v>
      </c>
      <c r="I748" s="70">
        <v>2</v>
      </c>
      <c r="J748" s="133">
        <v>1184.22</v>
      </c>
    </row>
    <row r="749" spans="2:10" ht="15.75" x14ac:dyDescent="0.25">
      <c r="B749" s="45"/>
      <c r="G749" s="127"/>
      <c r="H749" s="111" t="s">
        <v>635</v>
      </c>
      <c r="I749" s="70"/>
      <c r="J749" s="133">
        <v>4756.6589999999997</v>
      </c>
    </row>
    <row r="750" spans="2:10" ht="15.75" x14ac:dyDescent="0.25">
      <c r="B750" s="45"/>
      <c r="G750" s="127"/>
      <c r="H750" s="113"/>
      <c r="I750" s="70"/>
      <c r="J750" s="132"/>
    </row>
    <row r="751" spans="2:10" ht="15.75" x14ac:dyDescent="0.25">
      <c r="B751" s="45"/>
      <c r="G751" s="127"/>
      <c r="H751" s="113" t="s">
        <v>676</v>
      </c>
      <c r="I751" s="70"/>
      <c r="J751" s="132"/>
    </row>
    <row r="752" spans="2:10" ht="15.75" x14ac:dyDescent="0.25">
      <c r="B752" s="45"/>
      <c r="G752" s="127"/>
      <c r="H752" s="113" t="s">
        <v>691</v>
      </c>
      <c r="I752" s="70">
        <v>6</v>
      </c>
      <c r="J752" s="132">
        <v>7899.88</v>
      </c>
    </row>
    <row r="753" spans="2:10" ht="15.75" x14ac:dyDescent="0.25">
      <c r="B753" s="45"/>
      <c r="G753" s="127"/>
      <c r="H753" s="112" t="s">
        <v>677</v>
      </c>
      <c r="I753" s="70">
        <v>9</v>
      </c>
      <c r="J753" s="133">
        <v>12175.470000000001</v>
      </c>
    </row>
    <row r="754" spans="2:10" ht="15.75" x14ac:dyDescent="0.25">
      <c r="B754" s="45"/>
      <c r="G754" s="127"/>
      <c r="H754" s="112" t="s">
        <v>635</v>
      </c>
      <c r="I754" s="70"/>
      <c r="J754" s="133">
        <v>20075.350000000002</v>
      </c>
    </row>
    <row r="755" spans="2:10" ht="16.5" thickBot="1" x14ac:dyDescent="0.3">
      <c r="B755" s="45"/>
      <c r="G755" s="127"/>
      <c r="H755" s="113"/>
      <c r="I755" s="70"/>
      <c r="J755" s="132"/>
    </row>
    <row r="756" spans="2:10" ht="16.5" thickBot="1" x14ac:dyDescent="0.3">
      <c r="B756" s="45"/>
      <c r="G756" s="127"/>
      <c r="H756" s="215" t="s">
        <v>640</v>
      </c>
      <c r="I756" s="216"/>
      <c r="J756" s="212">
        <v>178506.82199999999</v>
      </c>
    </row>
    <row r="757" spans="2:10" ht="15.75" x14ac:dyDescent="0.25">
      <c r="B757" s="45"/>
      <c r="G757" s="127"/>
      <c r="H757" s="136"/>
      <c r="I757" s="118"/>
      <c r="J757" s="129"/>
    </row>
    <row r="758" spans="2:10" ht="15.75" x14ac:dyDescent="0.25">
      <c r="B758" s="45"/>
      <c r="G758" s="127"/>
      <c r="H758" s="136"/>
      <c r="I758" s="118"/>
      <c r="J758" s="129"/>
    </row>
    <row r="759" spans="2:10" ht="15.75" x14ac:dyDescent="0.25">
      <c r="B759" s="45"/>
      <c r="G759" s="127"/>
      <c r="H759" s="111" t="s">
        <v>641</v>
      </c>
      <c r="I759" s="69"/>
      <c r="J759" s="131"/>
    </row>
    <row r="760" spans="2:10" ht="15.75" x14ac:dyDescent="0.25">
      <c r="B760" s="45"/>
      <c r="G760" s="127"/>
      <c r="H760" s="113" t="s">
        <v>671</v>
      </c>
      <c r="I760" s="61">
        <v>1</v>
      </c>
      <c r="J760" s="130">
        <v>500</v>
      </c>
    </row>
    <row r="761" spans="2:10" ht="15.75" x14ac:dyDescent="0.25">
      <c r="B761" s="45"/>
      <c r="G761" s="127"/>
      <c r="H761" s="111" t="s">
        <v>642</v>
      </c>
      <c r="I761" s="69">
        <v>10</v>
      </c>
      <c r="J761" s="131">
        <v>7800</v>
      </c>
    </row>
    <row r="762" spans="2:10" ht="15.75" x14ac:dyDescent="0.25">
      <c r="B762" s="45"/>
      <c r="G762" s="127"/>
      <c r="H762" s="111" t="s">
        <v>707</v>
      </c>
      <c r="I762" s="69">
        <v>34</v>
      </c>
      <c r="J762" s="131">
        <v>17000</v>
      </c>
    </row>
    <row r="763" spans="2:10" ht="15.75" x14ac:dyDescent="0.25">
      <c r="B763" s="45"/>
      <c r="G763" s="127"/>
      <c r="H763" s="111" t="s">
        <v>708</v>
      </c>
      <c r="I763" s="69">
        <v>3</v>
      </c>
      <c r="J763" s="131">
        <v>6000</v>
      </c>
    </row>
    <row r="764" spans="2:10" ht="15.75" x14ac:dyDescent="0.25">
      <c r="B764" s="45"/>
      <c r="G764" s="127"/>
      <c r="H764" s="111" t="s">
        <v>678</v>
      </c>
      <c r="I764" s="69">
        <v>3</v>
      </c>
      <c r="J764" s="131">
        <v>2400</v>
      </c>
    </row>
    <row r="765" spans="2:10" ht="15.75" x14ac:dyDescent="0.25">
      <c r="B765" s="45"/>
      <c r="G765" s="127"/>
      <c r="H765" s="111" t="s">
        <v>709</v>
      </c>
      <c r="I765" s="69">
        <v>4</v>
      </c>
      <c r="J765" s="131">
        <v>6000</v>
      </c>
    </row>
    <row r="766" spans="2:10" ht="16.5" thickBot="1" x14ac:dyDescent="0.3">
      <c r="B766" s="45"/>
      <c r="G766" s="127"/>
      <c r="H766" s="111" t="s">
        <v>710</v>
      </c>
      <c r="I766" s="69">
        <v>3</v>
      </c>
      <c r="J766" s="131">
        <v>1500</v>
      </c>
    </row>
    <row r="767" spans="2:10" ht="16.5" thickBot="1" x14ac:dyDescent="0.3">
      <c r="B767" s="45"/>
      <c r="G767" s="127"/>
      <c r="H767" s="213" t="s">
        <v>711</v>
      </c>
      <c r="I767" s="214">
        <v>3</v>
      </c>
      <c r="J767" s="212">
        <v>1500</v>
      </c>
    </row>
    <row r="768" spans="2:10" ht="15.75" x14ac:dyDescent="0.25">
      <c r="B768" s="45"/>
      <c r="G768" s="127"/>
      <c r="H768" s="136" t="s">
        <v>695</v>
      </c>
      <c r="I768" s="118">
        <v>3</v>
      </c>
      <c r="J768" s="129">
        <v>1500</v>
      </c>
    </row>
    <row r="769" spans="2:10" ht="16.5" thickBot="1" x14ac:dyDescent="0.3">
      <c r="B769" s="45"/>
      <c r="G769" s="127"/>
      <c r="H769" s="134" t="s">
        <v>643</v>
      </c>
      <c r="I769" s="117">
        <v>11</v>
      </c>
      <c r="J769" s="135">
        <v>5500</v>
      </c>
    </row>
    <row r="770" spans="2:10" ht="16.5" thickBot="1" x14ac:dyDescent="0.3">
      <c r="B770" s="45"/>
      <c r="G770" s="127"/>
      <c r="H770" s="215" t="s">
        <v>635</v>
      </c>
      <c r="I770" s="216"/>
      <c r="J770" s="212">
        <v>49700</v>
      </c>
    </row>
    <row r="771" spans="2:10" ht="15.75" x14ac:dyDescent="0.25">
      <c r="B771" s="45"/>
      <c r="G771" s="127"/>
      <c r="H771" s="136"/>
      <c r="I771" s="118"/>
      <c r="J771" s="129"/>
    </row>
    <row r="772" spans="2:10" ht="16.5" thickBot="1" x14ac:dyDescent="0.3">
      <c r="B772" s="45"/>
      <c r="G772" s="127"/>
      <c r="H772" s="134"/>
      <c r="I772" s="117"/>
      <c r="J772" s="135"/>
    </row>
    <row r="773" spans="2:10" ht="16.5" thickBot="1" x14ac:dyDescent="0.3">
      <c r="B773" s="45"/>
      <c r="G773" s="127"/>
      <c r="H773" s="208" t="s">
        <v>668</v>
      </c>
      <c r="I773" s="211"/>
      <c r="J773" s="212">
        <v>2842</v>
      </c>
    </row>
    <row r="774" spans="2:10" ht="15.75" x14ac:dyDescent="0.25">
      <c r="B774" s="45"/>
      <c r="G774" s="127"/>
      <c r="H774" s="138"/>
      <c r="I774" s="116"/>
      <c r="J774" s="129"/>
    </row>
    <row r="775" spans="2:10" ht="16.5" thickBot="1" x14ac:dyDescent="0.3">
      <c r="B775" s="45"/>
      <c r="G775" s="127"/>
      <c r="H775" s="139"/>
      <c r="I775" s="119"/>
      <c r="J775" s="135"/>
    </row>
    <row r="776" spans="2:10" ht="16.5" thickBot="1" x14ac:dyDescent="0.3">
      <c r="B776" s="45"/>
      <c r="G776" s="127"/>
      <c r="H776" s="208" t="s">
        <v>644</v>
      </c>
      <c r="I776" s="211"/>
      <c r="J776" s="212">
        <v>4523.0600000000004</v>
      </c>
    </row>
    <row r="777" spans="2:10" ht="15.75" x14ac:dyDescent="0.25">
      <c r="B777" s="45"/>
      <c r="G777" s="127"/>
      <c r="H777" s="140"/>
      <c r="I777" s="120"/>
      <c r="J777" s="129"/>
    </row>
    <row r="778" spans="2:10" ht="16.5" thickBot="1" x14ac:dyDescent="0.3">
      <c r="B778" s="45"/>
      <c r="G778" s="127"/>
      <c r="H778" s="141"/>
      <c r="I778" s="119"/>
      <c r="J778" s="135"/>
    </row>
    <row r="779" spans="2:10" ht="16.5" thickBot="1" x14ac:dyDescent="0.3">
      <c r="B779" s="45"/>
      <c r="G779" s="127"/>
      <c r="H779" s="213" t="s">
        <v>645</v>
      </c>
      <c r="I779" s="211"/>
      <c r="J779" s="212">
        <v>100569.12000000001</v>
      </c>
    </row>
    <row r="780" spans="2:10" ht="15.75" x14ac:dyDescent="0.25">
      <c r="B780" s="45"/>
      <c r="G780" s="127"/>
      <c r="H780" s="136"/>
      <c r="I780" s="120"/>
      <c r="J780" s="129"/>
    </row>
    <row r="781" spans="2:10" ht="16.5" thickBot="1" x14ac:dyDescent="0.3">
      <c r="B781" s="45"/>
      <c r="G781" s="127"/>
      <c r="H781" s="134"/>
      <c r="I781" s="121"/>
      <c r="J781" s="135"/>
    </row>
    <row r="782" spans="2:10" ht="16.5" thickBot="1" x14ac:dyDescent="0.3">
      <c r="B782" s="45"/>
      <c r="G782" s="127"/>
      <c r="H782" s="208" t="s">
        <v>646</v>
      </c>
      <c r="I782" s="217"/>
      <c r="J782" s="212">
        <v>1078642.17</v>
      </c>
    </row>
    <row r="783" spans="2:10" ht="15.75" x14ac:dyDescent="0.25">
      <c r="B783" s="45"/>
      <c r="G783" s="127"/>
      <c r="H783" s="136"/>
      <c r="I783" s="120"/>
      <c r="J783" s="129"/>
    </row>
    <row r="784" spans="2:10" ht="16.5" thickBot="1" x14ac:dyDescent="0.3">
      <c r="B784" s="45"/>
      <c r="G784" s="127"/>
      <c r="H784" s="134"/>
      <c r="I784" s="121"/>
      <c r="J784" s="135"/>
    </row>
    <row r="785" spans="2:10" ht="16.5" thickBot="1" x14ac:dyDescent="0.3">
      <c r="B785" s="45"/>
      <c r="G785" s="127"/>
      <c r="H785" s="208" t="s">
        <v>672</v>
      </c>
      <c r="I785" s="217"/>
      <c r="J785" s="212">
        <v>8000</v>
      </c>
    </row>
    <row r="786" spans="2:10" ht="15.75" x14ac:dyDescent="0.25">
      <c r="B786" s="45"/>
      <c r="G786" s="127"/>
      <c r="H786" s="136"/>
      <c r="I786" s="120"/>
      <c r="J786" s="129"/>
    </row>
    <row r="787" spans="2:10" ht="16.5" thickBot="1" x14ac:dyDescent="0.3">
      <c r="B787" s="45"/>
      <c r="G787" s="127"/>
      <c r="H787" s="134"/>
      <c r="I787" s="121"/>
      <c r="J787" s="135"/>
    </row>
    <row r="788" spans="2:10" ht="16.5" thickBot="1" x14ac:dyDescent="0.3">
      <c r="B788" s="45"/>
      <c r="G788" s="127"/>
      <c r="H788" s="213" t="s">
        <v>712</v>
      </c>
      <c r="I788" s="211"/>
      <c r="J788" s="212">
        <v>148400</v>
      </c>
    </row>
    <row r="789" spans="2:10" ht="15.75" x14ac:dyDescent="0.25">
      <c r="B789" s="45"/>
      <c r="G789" s="127"/>
      <c r="H789" s="140"/>
      <c r="I789" s="116"/>
      <c r="J789" s="129"/>
    </row>
    <row r="790" spans="2:10" ht="16.5" thickBot="1" x14ac:dyDescent="0.3">
      <c r="B790" s="45"/>
      <c r="G790" s="127"/>
      <c r="H790" s="141"/>
      <c r="I790" s="119"/>
      <c r="J790" s="135"/>
    </row>
    <row r="791" spans="2:10" ht="16.5" thickBot="1" x14ac:dyDescent="0.3">
      <c r="B791" s="45"/>
      <c r="G791" s="127"/>
      <c r="H791" s="213" t="s">
        <v>647</v>
      </c>
      <c r="I791" s="211"/>
      <c r="J791" s="212">
        <v>131850</v>
      </c>
    </row>
    <row r="792" spans="2:10" ht="15.75" x14ac:dyDescent="0.25">
      <c r="B792" s="45"/>
      <c r="G792" s="127"/>
      <c r="H792" s="136"/>
      <c r="I792" s="116"/>
      <c r="J792" s="129"/>
    </row>
    <row r="793" spans="2:10" ht="15.75" x14ac:dyDescent="0.25">
      <c r="B793" s="45"/>
      <c r="G793" s="127"/>
      <c r="H793" s="134"/>
      <c r="I793" s="119"/>
      <c r="J793" s="135"/>
    </row>
    <row r="794" spans="2:10" ht="15.75" x14ac:dyDescent="0.25">
      <c r="B794" s="45"/>
      <c r="G794" s="127"/>
      <c r="H794" s="114" t="s">
        <v>648</v>
      </c>
      <c r="I794" s="69"/>
      <c r="J794" s="130">
        <v>78400</v>
      </c>
    </row>
    <row r="795" spans="2:10" ht="16.5" thickBot="1" x14ac:dyDescent="0.3">
      <c r="B795" s="45"/>
      <c r="G795" s="127"/>
      <c r="H795" s="137"/>
      <c r="I795" s="121"/>
      <c r="J795" s="188"/>
    </row>
    <row r="796" spans="2:10" ht="16.5" thickBot="1" x14ac:dyDescent="0.3">
      <c r="B796" s="45"/>
      <c r="G796" s="127"/>
      <c r="H796" s="208"/>
      <c r="I796" s="217"/>
      <c r="J796" s="212"/>
    </row>
    <row r="797" spans="2:10" ht="15.75" x14ac:dyDescent="0.25">
      <c r="B797" s="45"/>
      <c r="G797" s="127"/>
      <c r="H797" s="136" t="s">
        <v>682</v>
      </c>
      <c r="I797" s="120"/>
      <c r="J797" s="129"/>
    </row>
    <row r="798" spans="2:10" ht="16.5" thickBot="1" x14ac:dyDescent="0.3">
      <c r="B798" s="45"/>
      <c r="G798" s="127"/>
      <c r="H798" s="134" t="s">
        <v>713</v>
      </c>
      <c r="I798" s="121">
        <v>7</v>
      </c>
      <c r="J798" s="135">
        <v>42000</v>
      </c>
    </row>
    <row r="799" spans="2:10" ht="16.5" thickBot="1" x14ac:dyDescent="0.3">
      <c r="B799" s="45"/>
      <c r="G799" s="127"/>
      <c r="H799" s="208" t="s">
        <v>714</v>
      </c>
      <c r="I799" s="217">
        <v>1</v>
      </c>
      <c r="J799" s="212">
        <v>500</v>
      </c>
    </row>
    <row r="800" spans="2:10" ht="15.75" x14ac:dyDescent="0.25">
      <c r="B800" s="45"/>
      <c r="G800" s="127"/>
      <c r="H800" s="136" t="s">
        <v>715</v>
      </c>
      <c r="I800" s="120">
        <v>1</v>
      </c>
      <c r="J800" s="129">
        <v>1500</v>
      </c>
    </row>
    <row r="801" spans="2:10" ht="15.75" x14ac:dyDescent="0.25">
      <c r="B801" s="45"/>
      <c r="G801" s="127"/>
      <c r="H801" s="112" t="s">
        <v>716</v>
      </c>
      <c r="I801" s="69">
        <v>1</v>
      </c>
      <c r="J801" s="130">
        <v>10500</v>
      </c>
    </row>
    <row r="802" spans="2:10" ht="15.75" x14ac:dyDescent="0.25">
      <c r="B802" s="45"/>
      <c r="G802" s="127"/>
      <c r="H802" s="114" t="s">
        <v>635</v>
      </c>
      <c r="I802" s="69"/>
      <c r="J802" s="131">
        <v>54500</v>
      </c>
    </row>
    <row r="803" spans="2:10" ht="16.5" thickBot="1" x14ac:dyDescent="0.3">
      <c r="B803" s="45"/>
      <c r="G803" s="127"/>
      <c r="H803" s="111"/>
      <c r="I803" s="69"/>
      <c r="J803" s="131"/>
    </row>
    <row r="804" spans="2:10" ht="16.5" thickBot="1" x14ac:dyDescent="0.3">
      <c r="B804" s="45"/>
      <c r="G804" s="127"/>
      <c r="H804" s="208"/>
      <c r="I804" s="217"/>
      <c r="J804" s="212"/>
    </row>
    <row r="805" spans="2:10" ht="15.75" x14ac:dyDescent="0.25">
      <c r="B805" s="45"/>
      <c r="G805" s="127"/>
      <c r="H805" s="136" t="s">
        <v>683</v>
      </c>
      <c r="I805" s="120"/>
      <c r="J805" s="129">
        <v>3000</v>
      </c>
    </row>
    <row r="806" spans="2:10" ht="15.75" x14ac:dyDescent="0.25">
      <c r="B806" s="45"/>
      <c r="G806" s="127"/>
      <c r="H806" s="112"/>
      <c r="I806" s="70"/>
      <c r="J806" s="131"/>
    </row>
    <row r="807" spans="2:10" ht="15.75" x14ac:dyDescent="0.25">
      <c r="B807" s="45"/>
      <c r="G807" s="127"/>
      <c r="H807" s="114"/>
      <c r="I807" s="69"/>
      <c r="J807" s="130"/>
    </row>
    <row r="808" spans="2:10" ht="15.75" x14ac:dyDescent="0.25">
      <c r="B808" s="45"/>
      <c r="G808" s="127"/>
      <c r="H808" s="137" t="s">
        <v>649</v>
      </c>
      <c r="I808" s="121"/>
      <c r="J808" s="188"/>
    </row>
    <row r="809" spans="2:10" ht="15.75" x14ac:dyDescent="0.25">
      <c r="B809" s="45"/>
      <c r="G809" s="127"/>
      <c r="H809" s="137" t="s">
        <v>684</v>
      </c>
      <c r="I809" s="121">
        <v>5</v>
      </c>
      <c r="J809" s="188">
        <v>7500</v>
      </c>
    </row>
    <row r="810" spans="2:10" ht="15.75" x14ac:dyDescent="0.25">
      <c r="B810" s="45"/>
      <c r="G810" s="127"/>
      <c r="H810" s="111" t="s">
        <v>697</v>
      </c>
      <c r="I810" s="69">
        <v>1</v>
      </c>
      <c r="J810" s="131">
        <v>500</v>
      </c>
    </row>
    <row r="811" spans="2:10" ht="15.75" x14ac:dyDescent="0.25">
      <c r="B811" s="45"/>
      <c r="G811" s="127"/>
      <c r="H811" s="111" t="s">
        <v>696</v>
      </c>
      <c r="I811" s="69">
        <v>2</v>
      </c>
      <c r="J811" s="131">
        <v>3000</v>
      </c>
    </row>
    <row r="812" spans="2:10" ht="16.5" thickBot="1" x14ac:dyDescent="0.3">
      <c r="B812" s="45"/>
      <c r="G812" s="127"/>
      <c r="H812" s="111" t="s">
        <v>657</v>
      </c>
      <c r="I812" s="69">
        <v>9</v>
      </c>
      <c r="J812" s="131">
        <v>13500</v>
      </c>
    </row>
    <row r="813" spans="2:10" ht="16.5" thickBot="1" x14ac:dyDescent="0.3">
      <c r="B813" s="45"/>
      <c r="G813" s="127"/>
      <c r="H813" s="213" t="s">
        <v>635</v>
      </c>
      <c r="I813" s="214"/>
      <c r="J813" s="212">
        <v>24500</v>
      </c>
    </row>
    <row r="814" spans="2:10" ht="15.75" x14ac:dyDescent="0.25">
      <c r="B814" s="45"/>
      <c r="G814" s="127"/>
      <c r="H814" s="111"/>
      <c r="I814" s="120"/>
      <c r="J814" s="129"/>
    </row>
    <row r="815" spans="2:10" ht="16.5" thickBot="1" x14ac:dyDescent="0.3">
      <c r="B815" s="45"/>
      <c r="G815" s="127"/>
      <c r="H815" s="137"/>
      <c r="I815" s="122"/>
      <c r="J815" s="142"/>
    </row>
    <row r="816" spans="2:10" ht="16.5" thickBot="1" x14ac:dyDescent="0.3">
      <c r="B816" s="45"/>
      <c r="G816" s="128"/>
      <c r="H816" s="213" t="s">
        <v>660</v>
      </c>
      <c r="I816" s="217"/>
      <c r="J816" s="212">
        <v>10500</v>
      </c>
    </row>
    <row r="817" spans="2:10" ht="15.75" x14ac:dyDescent="0.25">
      <c r="B817" s="45"/>
      <c r="G817" s="128"/>
      <c r="H817" s="143"/>
      <c r="I817" s="120"/>
      <c r="J817" s="129"/>
    </row>
    <row r="818" spans="2:10" ht="16.5" thickBot="1" x14ac:dyDescent="0.3">
      <c r="B818" s="45"/>
      <c r="G818" s="128"/>
      <c r="H818" s="111"/>
      <c r="I818" s="69"/>
      <c r="J818" s="131"/>
    </row>
    <row r="819" spans="2:10" ht="16.5" thickBot="1" x14ac:dyDescent="0.3">
      <c r="B819" s="45"/>
      <c r="G819" s="128"/>
      <c r="H819" s="208" t="s">
        <v>650</v>
      </c>
      <c r="I819" s="217"/>
      <c r="J819" s="212">
        <v>17041842.969999999</v>
      </c>
    </row>
    <row r="820" spans="2:10" ht="15.75" x14ac:dyDescent="0.25">
      <c r="B820" s="45"/>
      <c r="G820" s="128"/>
      <c r="H820" s="144"/>
      <c r="I820" s="120"/>
      <c r="J820" s="129"/>
    </row>
    <row r="821" spans="2:10" ht="16.5" thickBot="1" x14ac:dyDescent="0.3">
      <c r="B821" s="45"/>
      <c r="G821" s="128"/>
      <c r="H821" s="145"/>
      <c r="I821" s="121"/>
      <c r="J821" s="135"/>
    </row>
    <row r="822" spans="2:10" ht="16.5" thickBot="1" x14ac:dyDescent="0.3">
      <c r="B822" s="45"/>
      <c r="G822" s="128"/>
      <c r="H822" s="208" t="s">
        <v>651</v>
      </c>
      <c r="I822" s="217"/>
      <c r="J822" s="212">
        <v>42689</v>
      </c>
    </row>
    <row r="823" spans="2:10" ht="15.75" x14ac:dyDescent="0.25">
      <c r="B823" s="45"/>
      <c r="G823" s="128"/>
      <c r="H823" s="144"/>
      <c r="I823" s="120"/>
      <c r="J823" s="129"/>
    </row>
    <row r="824" spans="2:10" ht="16.5" thickBot="1" x14ac:dyDescent="0.3">
      <c r="B824" s="45"/>
      <c r="G824" s="127"/>
      <c r="H824" s="145"/>
      <c r="I824" s="119"/>
      <c r="J824" s="146"/>
    </row>
    <row r="825" spans="2:10" ht="16.5" thickBot="1" x14ac:dyDescent="0.3">
      <c r="B825" s="45"/>
      <c r="G825" s="127"/>
      <c r="H825" s="208" t="s">
        <v>685</v>
      </c>
      <c r="I825" s="211"/>
      <c r="J825" s="218">
        <v>-6560.8</v>
      </c>
    </row>
    <row r="826" spans="2:10" ht="15.75" x14ac:dyDescent="0.25">
      <c r="B826" s="45"/>
      <c r="G826" s="127"/>
      <c r="H826" s="144"/>
      <c r="I826" s="116"/>
      <c r="J826" s="219"/>
    </row>
    <row r="827" spans="2:10" ht="16.5" thickBot="1" x14ac:dyDescent="0.3">
      <c r="B827" s="45"/>
      <c r="G827" s="127"/>
      <c r="H827" s="145"/>
      <c r="I827" s="119"/>
      <c r="J827" s="167"/>
    </row>
    <row r="828" spans="2:10" ht="16.5" thickBot="1" x14ac:dyDescent="0.3">
      <c r="B828" s="45"/>
      <c r="G828" s="127"/>
      <c r="H828" s="208" t="s">
        <v>698</v>
      </c>
      <c r="I828" s="211"/>
      <c r="J828" s="218">
        <v>-0.18</v>
      </c>
    </row>
    <row r="829" spans="2:10" ht="15.75" x14ac:dyDescent="0.25">
      <c r="B829" s="45"/>
      <c r="G829" s="128"/>
      <c r="H829" s="144"/>
      <c r="I829" s="116"/>
      <c r="J829" s="219"/>
    </row>
    <row r="830" spans="2:10" ht="16.5" thickBot="1" x14ac:dyDescent="0.3">
      <c r="B830" s="45"/>
      <c r="G830" s="128"/>
      <c r="H830" s="145"/>
      <c r="I830" s="119"/>
      <c r="J830" s="167"/>
    </row>
    <row r="831" spans="2:10" ht="16.5" thickBot="1" x14ac:dyDescent="0.3">
      <c r="B831" s="45"/>
      <c r="G831" s="127"/>
      <c r="H831" s="213" t="s">
        <v>652</v>
      </c>
      <c r="I831" s="211"/>
      <c r="J831" s="231">
        <v>19220920.971999999</v>
      </c>
    </row>
    <row r="832" spans="2:10" x14ac:dyDescent="0.25">
      <c r="B832" s="45"/>
      <c r="G832" s="127"/>
      <c r="H832" s="127"/>
      <c r="I832" s="127"/>
      <c r="J832" s="127"/>
    </row>
    <row r="833" spans="2:10" x14ac:dyDescent="0.25">
      <c r="B833" s="45"/>
      <c r="G833" s="127"/>
      <c r="H833" s="127"/>
      <c r="I833" s="127"/>
      <c r="J833" s="127"/>
    </row>
    <row r="834" spans="2:10" x14ac:dyDescent="0.25">
      <c r="B834" s="45"/>
      <c r="G834" s="127"/>
      <c r="H834" s="127"/>
      <c r="I834" s="127"/>
      <c r="J834" s="127"/>
    </row>
    <row r="835" spans="2:10" x14ac:dyDescent="0.25">
      <c r="B835" s="45"/>
      <c r="G835" s="127"/>
      <c r="H835" s="127"/>
      <c r="I835" s="127"/>
      <c r="J835" s="127"/>
    </row>
    <row r="836" spans="2:10" x14ac:dyDescent="0.25">
      <c r="B836" s="45"/>
      <c r="G836" s="127"/>
      <c r="H836" s="127"/>
      <c r="I836" s="127"/>
      <c r="J836" s="127"/>
    </row>
    <row r="837" spans="2:10" ht="15.75" x14ac:dyDescent="0.25">
      <c r="B837" s="45"/>
      <c r="G837" s="127"/>
      <c r="H837" s="147"/>
      <c r="I837" s="148"/>
      <c r="J837" s="149"/>
    </row>
    <row r="838" spans="2:10" x14ac:dyDescent="0.25">
      <c r="B838" s="45"/>
    </row>
    <row r="839" spans="2:10" x14ac:dyDescent="0.25">
      <c r="B839" s="45"/>
    </row>
    <row r="840" spans="2:10" x14ac:dyDescent="0.25">
      <c r="B840" s="45"/>
    </row>
    <row r="841" spans="2:10" x14ac:dyDescent="0.25">
      <c r="B841" s="45"/>
    </row>
    <row r="842" spans="2:10" x14ac:dyDescent="0.25">
      <c r="B842" s="45"/>
    </row>
    <row r="843" spans="2:10" x14ac:dyDescent="0.25">
      <c r="B843" s="45"/>
    </row>
    <row r="844" spans="2:10" x14ac:dyDescent="0.25">
      <c r="B844" s="45"/>
    </row>
    <row r="845" spans="2:10" x14ac:dyDescent="0.25">
      <c r="B845" s="45"/>
    </row>
    <row r="846" spans="2:10" x14ac:dyDescent="0.25">
      <c r="B846" s="45"/>
    </row>
    <row r="847" spans="2:10" x14ac:dyDescent="0.25">
      <c r="B847" s="45"/>
    </row>
    <row r="848" spans="2:10" x14ac:dyDescent="0.25">
      <c r="B848" s="45"/>
    </row>
    <row r="849" spans="2:2" x14ac:dyDescent="0.25">
      <c r="B849" s="45"/>
    </row>
    <row r="850" spans="2:2" x14ac:dyDescent="0.25">
      <c r="B850" s="45"/>
    </row>
    <row r="851" spans="2:2" x14ac:dyDescent="0.25">
      <c r="B851" s="45"/>
    </row>
    <row r="852" spans="2:2" x14ac:dyDescent="0.25">
      <c r="B852" s="45"/>
    </row>
    <row r="853" spans="2:2" x14ac:dyDescent="0.25">
      <c r="B853" s="45"/>
    </row>
    <row r="854" spans="2:2" x14ac:dyDescent="0.25">
      <c r="B854" s="45"/>
    </row>
    <row r="855" spans="2:2" x14ac:dyDescent="0.25">
      <c r="B855" s="45"/>
    </row>
    <row r="856" spans="2:2" x14ac:dyDescent="0.25">
      <c r="B856" s="45"/>
    </row>
    <row r="857" spans="2:2" x14ac:dyDescent="0.25">
      <c r="B857" s="45"/>
    </row>
    <row r="858" spans="2:2" x14ac:dyDescent="0.25">
      <c r="B858" s="45"/>
    </row>
    <row r="859" spans="2:2" x14ac:dyDescent="0.25">
      <c r="B859" s="45"/>
    </row>
    <row r="860" spans="2:2" x14ac:dyDescent="0.25">
      <c r="B860" s="45"/>
    </row>
    <row r="861" spans="2:2" x14ac:dyDescent="0.25">
      <c r="B861" s="45"/>
    </row>
    <row r="862" spans="2:2" x14ac:dyDescent="0.25">
      <c r="B862" s="45"/>
    </row>
    <row r="863" spans="2:2" x14ac:dyDescent="0.25">
      <c r="B863" s="45"/>
    </row>
    <row r="864" spans="2:2" x14ac:dyDescent="0.25">
      <c r="B864" s="45"/>
    </row>
    <row r="865" spans="2:2" x14ac:dyDescent="0.25">
      <c r="B865" s="45"/>
    </row>
    <row r="866" spans="2:2" x14ac:dyDescent="0.25">
      <c r="B866" s="45"/>
    </row>
    <row r="867" spans="2:2" x14ac:dyDescent="0.25">
      <c r="B867" s="45"/>
    </row>
    <row r="868" spans="2:2" x14ac:dyDescent="0.25">
      <c r="B868" s="45"/>
    </row>
    <row r="869" spans="2:2" x14ac:dyDescent="0.25">
      <c r="B869" s="45"/>
    </row>
    <row r="870" spans="2:2" x14ac:dyDescent="0.25">
      <c r="B870" s="45"/>
    </row>
    <row r="871" spans="2:2" x14ac:dyDescent="0.25">
      <c r="B871" s="45"/>
    </row>
    <row r="872" spans="2:2" x14ac:dyDescent="0.25">
      <c r="B872" s="45"/>
    </row>
    <row r="873" spans="2:2" x14ac:dyDescent="0.25">
      <c r="B873" s="45"/>
    </row>
    <row r="874" spans="2:2" x14ac:dyDescent="0.25">
      <c r="B874" s="45"/>
    </row>
    <row r="875" spans="2:2" x14ac:dyDescent="0.25">
      <c r="B875" s="45"/>
    </row>
    <row r="876" spans="2:2" x14ac:dyDescent="0.25">
      <c r="B876" s="45"/>
    </row>
    <row r="877" spans="2:2" x14ac:dyDescent="0.25">
      <c r="B877" s="45"/>
    </row>
    <row r="878" spans="2:2" x14ac:dyDescent="0.25">
      <c r="B878" s="45"/>
    </row>
    <row r="879" spans="2:2" x14ac:dyDescent="0.25">
      <c r="B879" s="45"/>
    </row>
    <row r="880" spans="2:2" x14ac:dyDescent="0.25">
      <c r="B880" s="45"/>
    </row>
    <row r="881" spans="2:2" x14ac:dyDescent="0.25">
      <c r="B881" s="45"/>
    </row>
    <row r="882" spans="2:2" x14ac:dyDescent="0.25">
      <c r="B882" s="45"/>
    </row>
    <row r="883" spans="2:2" x14ac:dyDescent="0.25">
      <c r="B883" s="45"/>
    </row>
    <row r="884" spans="2:2" x14ac:dyDescent="0.25">
      <c r="B884" s="45"/>
    </row>
    <row r="885" spans="2:2" x14ac:dyDescent="0.25">
      <c r="B885" s="45"/>
    </row>
    <row r="886" spans="2:2" x14ac:dyDescent="0.25">
      <c r="B886" s="45"/>
    </row>
    <row r="887" spans="2:2" x14ac:dyDescent="0.25">
      <c r="B887" s="45"/>
    </row>
    <row r="888" spans="2:2" x14ac:dyDescent="0.25">
      <c r="B888" s="45"/>
    </row>
    <row r="889" spans="2:2" x14ac:dyDescent="0.25">
      <c r="B889" s="45"/>
    </row>
    <row r="890" spans="2:2" x14ac:dyDescent="0.25">
      <c r="B890" s="45"/>
    </row>
    <row r="891" spans="2:2" x14ac:dyDescent="0.25">
      <c r="B891" s="45"/>
    </row>
    <row r="892" spans="2:2" x14ac:dyDescent="0.25">
      <c r="B892" s="45"/>
    </row>
    <row r="893" spans="2:2" x14ac:dyDescent="0.25">
      <c r="B893" s="45"/>
    </row>
    <row r="894" spans="2:2" x14ac:dyDescent="0.25">
      <c r="B894" s="45"/>
    </row>
    <row r="895" spans="2:2" x14ac:dyDescent="0.25">
      <c r="B895" s="45"/>
    </row>
    <row r="896" spans="2:2" x14ac:dyDescent="0.25">
      <c r="B896" s="45"/>
    </row>
    <row r="897" spans="2:2" x14ac:dyDescent="0.25">
      <c r="B897" s="45"/>
    </row>
    <row r="898" spans="2:2" x14ac:dyDescent="0.25">
      <c r="B898" s="45"/>
    </row>
    <row r="899" spans="2:2" x14ac:dyDescent="0.25">
      <c r="B899" s="45"/>
    </row>
    <row r="900" spans="2:2" x14ac:dyDescent="0.25">
      <c r="B900" s="45"/>
    </row>
    <row r="901" spans="2:2" x14ac:dyDescent="0.25">
      <c r="B901" s="45"/>
    </row>
    <row r="902" spans="2:2" x14ac:dyDescent="0.25">
      <c r="B902" s="45"/>
    </row>
    <row r="903" spans="2:2" x14ac:dyDescent="0.25">
      <c r="B903" s="45"/>
    </row>
    <row r="904" spans="2:2" x14ac:dyDescent="0.25">
      <c r="B904" s="45"/>
    </row>
    <row r="905" spans="2:2" x14ac:dyDescent="0.25">
      <c r="B905" s="45"/>
    </row>
    <row r="906" spans="2:2" x14ac:dyDescent="0.25">
      <c r="B906" s="45"/>
    </row>
    <row r="907" spans="2:2" x14ac:dyDescent="0.25">
      <c r="B907" s="45"/>
    </row>
    <row r="908" spans="2:2" x14ac:dyDescent="0.25">
      <c r="B908" s="45"/>
    </row>
    <row r="909" spans="2:2" x14ac:dyDescent="0.25">
      <c r="B909" s="45"/>
    </row>
    <row r="910" spans="2:2" x14ac:dyDescent="0.25">
      <c r="B910" s="45"/>
    </row>
    <row r="911" spans="2:2" x14ac:dyDescent="0.25">
      <c r="B911" s="45"/>
    </row>
    <row r="912" spans="2:2" x14ac:dyDescent="0.25">
      <c r="B912" s="45"/>
    </row>
    <row r="913" spans="2:2" x14ac:dyDescent="0.25">
      <c r="B913" s="45"/>
    </row>
    <row r="914" spans="2:2" x14ac:dyDescent="0.25">
      <c r="B914" s="45"/>
    </row>
    <row r="915" spans="2:2" x14ac:dyDescent="0.25">
      <c r="B915" s="45"/>
    </row>
    <row r="916" spans="2:2" x14ac:dyDescent="0.25">
      <c r="B916" s="45"/>
    </row>
    <row r="917" spans="2:2" x14ac:dyDescent="0.25">
      <c r="B917" s="45"/>
    </row>
    <row r="918" spans="2:2" x14ac:dyDescent="0.25">
      <c r="B918" s="45"/>
    </row>
    <row r="919" spans="2:2" x14ac:dyDescent="0.25">
      <c r="B919" s="45"/>
    </row>
    <row r="920" spans="2:2" x14ac:dyDescent="0.25">
      <c r="B920" s="45"/>
    </row>
    <row r="921" spans="2:2" x14ac:dyDescent="0.25">
      <c r="B921" s="45"/>
    </row>
    <row r="922" spans="2:2" x14ac:dyDescent="0.25">
      <c r="B922" s="45"/>
    </row>
    <row r="923" spans="2:2" x14ac:dyDescent="0.25">
      <c r="B923" s="45"/>
    </row>
    <row r="924" spans="2:2" x14ac:dyDescent="0.25">
      <c r="B924" s="45"/>
    </row>
    <row r="925" spans="2:2" x14ac:dyDescent="0.25">
      <c r="B925" s="45"/>
    </row>
    <row r="926" spans="2:2" x14ac:dyDescent="0.25">
      <c r="B926" s="45"/>
    </row>
    <row r="927" spans="2:2" x14ac:dyDescent="0.25">
      <c r="B927" s="45"/>
    </row>
    <row r="928" spans="2:2" x14ac:dyDescent="0.25">
      <c r="B928" s="45"/>
    </row>
    <row r="929" spans="2:2" x14ac:dyDescent="0.25">
      <c r="B929" s="45"/>
    </row>
    <row r="930" spans="2:2" x14ac:dyDescent="0.25">
      <c r="B930" s="45"/>
    </row>
    <row r="931" spans="2:2" x14ac:dyDescent="0.25">
      <c r="B931" s="45"/>
    </row>
    <row r="932" spans="2:2" x14ac:dyDescent="0.25">
      <c r="B932" s="45"/>
    </row>
    <row r="933" spans="2:2" x14ac:dyDescent="0.25">
      <c r="B933" s="45"/>
    </row>
    <row r="934" spans="2:2" x14ac:dyDescent="0.25">
      <c r="B934" s="45"/>
    </row>
    <row r="935" spans="2:2" x14ac:dyDescent="0.25">
      <c r="B935" s="45"/>
    </row>
    <row r="936" spans="2:2" x14ac:dyDescent="0.25">
      <c r="B936" s="45"/>
    </row>
    <row r="937" spans="2:2" x14ac:dyDescent="0.25">
      <c r="B937" s="45"/>
    </row>
    <row r="938" spans="2:2" x14ac:dyDescent="0.25">
      <c r="B938" s="45"/>
    </row>
    <row r="939" spans="2:2" x14ac:dyDescent="0.25">
      <c r="B939" s="45"/>
    </row>
    <row r="940" spans="2:2" x14ac:dyDescent="0.25">
      <c r="B940" s="45"/>
    </row>
    <row r="941" spans="2:2" x14ac:dyDescent="0.25">
      <c r="B941" s="45"/>
    </row>
    <row r="942" spans="2:2" x14ac:dyDescent="0.25">
      <c r="B942" s="45"/>
    </row>
    <row r="943" spans="2:2" x14ac:dyDescent="0.25">
      <c r="B943" s="45"/>
    </row>
    <row r="944" spans="2:2" x14ac:dyDescent="0.25">
      <c r="B944" s="45"/>
    </row>
    <row r="945" spans="2:2" x14ac:dyDescent="0.25">
      <c r="B945" s="45"/>
    </row>
    <row r="946" spans="2:2" x14ac:dyDescent="0.25">
      <c r="B946" s="45"/>
    </row>
    <row r="947" spans="2:2" x14ac:dyDescent="0.25">
      <c r="B947" s="45"/>
    </row>
    <row r="948" spans="2:2" x14ac:dyDescent="0.25">
      <c r="B948" s="45"/>
    </row>
    <row r="949" spans="2:2" x14ac:dyDescent="0.25">
      <c r="B949" s="45"/>
    </row>
    <row r="950" spans="2:2" x14ac:dyDescent="0.25">
      <c r="B950" s="45"/>
    </row>
    <row r="951" spans="2:2" x14ac:dyDescent="0.25">
      <c r="B951" s="45"/>
    </row>
    <row r="952" spans="2:2" x14ac:dyDescent="0.25">
      <c r="B952" s="45"/>
    </row>
    <row r="953" spans="2:2" x14ac:dyDescent="0.25">
      <c r="B953" s="45"/>
    </row>
    <row r="954" spans="2:2" x14ac:dyDescent="0.25">
      <c r="B954" s="45"/>
    </row>
    <row r="955" spans="2:2" x14ac:dyDescent="0.25">
      <c r="B955" s="45"/>
    </row>
    <row r="956" spans="2:2" x14ac:dyDescent="0.25">
      <c r="B956" s="45"/>
    </row>
    <row r="957" spans="2:2" x14ac:dyDescent="0.25">
      <c r="B957" s="45"/>
    </row>
    <row r="958" spans="2:2" x14ac:dyDescent="0.25">
      <c r="B958" s="45"/>
    </row>
    <row r="959" spans="2:2" x14ac:dyDescent="0.25">
      <c r="B959" s="45"/>
    </row>
    <row r="960" spans="2:2" x14ac:dyDescent="0.25">
      <c r="B960" s="45"/>
    </row>
    <row r="961" spans="2:2" x14ac:dyDescent="0.25">
      <c r="B961" s="45"/>
    </row>
    <row r="962" spans="2:2" x14ac:dyDescent="0.25">
      <c r="B962" s="45"/>
    </row>
    <row r="963" spans="2:2" x14ac:dyDescent="0.25">
      <c r="B963" s="45"/>
    </row>
    <row r="964" spans="2:2" x14ac:dyDescent="0.25">
      <c r="B964" s="45"/>
    </row>
    <row r="965" spans="2:2" x14ac:dyDescent="0.25">
      <c r="B965" s="45"/>
    </row>
    <row r="966" spans="2:2" x14ac:dyDescent="0.25">
      <c r="B966" s="45"/>
    </row>
    <row r="967" spans="2:2" x14ac:dyDescent="0.25">
      <c r="B967" s="45"/>
    </row>
    <row r="968" spans="2:2" x14ac:dyDescent="0.25">
      <c r="B968" s="45"/>
    </row>
    <row r="969" spans="2:2" x14ac:dyDescent="0.25">
      <c r="B969" s="45"/>
    </row>
    <row r="970" spans="2:2" x14ac:dyDescent="0.25">
      <c r="B970" s="45"/>
    </row>
    <row r="971" spans="2:2" x14ac:dyDescent="0.25">
      <c r="B971" s="45"/>
    </row>
    <row r="972" spans="2:2" x14ac:dyDescent="0.25">
      <c r="B972" s="45"/>
    </row>
    <row r="973" spans="2:2" x14ac:dyDescent="0.25">
      <c r="B973" s="45"/>
    </row>
    <row r="974" spans="2:2" x14ac:dyDescent="0.25">
      <c r="B974" s="45"/>
    </row>
    <row r="975" spans="2:2" x14ac:dyDescent="0.25">
      <c r="B975" s="45"/>
    </row>
    <row r="976" spans="2:2" x14ac:dyDescent="0.25">
      <c r="B976" s="45"/>
    </row>
    <row r="977" spans="2:2" x14ac:dyDescent="0.25">
      <c r="B977" s="45"/>
    </row>
    <row r="978" spans="2:2" x14ac:dyDescent="0.25">
      <c r="B978" s="45"/>
    </row>
    <row r="979" spans="2:2" x14ac:dyDescent="0.25">
      <c r="B979" s="45"/>
    </row>
    <row r="980" spans="2:2" x14ac:dyDescent="0.25">
      <c r="B980" s="45"/>
    </row>
    <row r="981" spans="2:2" x14ac:dyDescent="0.25">
      <c r="B981" s="45"/>
    </row>
    <row r="982" spans="2:2" x14ac:dyDescent="0.25">
      <c r="B982" s="45"/>
    </row>
    <row r="983" spans="2:2" x14ac:dyDescent="0.25">
      <c r="B983" s="45"/>
    </row>
    <row r="984" spans="2:2" x14ac:dyDescent="0.25">
      <c r="B984" s="45"/>
    </row>
    <row r="985" spans="2:2" x14ac:dyDescent="0.25">
      <c r="B985" s="45"/>
    </row>
    <row r="986" spans="2:2" x14ac:dyDescent="0.25">
      <c r="B986" s="45"/>
    </row>
    <row r="987" spans="2:2" x14ac:dyDescent="0.25">
      <c r="B987" s="45"/>
    </row>
    <row r="988" spans="2:2" x14ac:dyDescent="0.25">
      <c r="B988" s="45"/>
    </row>
    <row r="989" spans="2:2" x14ac:dyDescent="0.25">
      <c r="B989" s="45"/>
    </row>
    <row r="990" spans="2:2" x14ac:dyDescent="0.25">
      <c r="B990" s="45"/>
    </row>
    <row r="991" spans="2:2" x14ac:dyDescent="0.25">
      <c r="B991" s="45"/>
    </row>
    <row r="992" spans="2:2" x14ac:dyDescent="0.25">
      <c r="B992" s="45"/>
    </row>
    <row r="993" spans="2:2" x14ac:dyDescent="0.25">
      <c r="B993" s="45"/>
    </row>
    <row r="994" spans="2:2" x14ac:dyDescent="0.25">
      <c r="B994" s="45"/>
    </row>
    <row r="995" spans="2:2" x14ac:dyDescent="0.25">
      <c r="B995" s="45"/>
    </row>
    <row r="996" spans="2:2" x14ac:dyDescent="0.25">
      <c r="B996" s="45"/>
    </row>
    <row r="997" spans="2:2" x14ac:dyDescent="0.25">
      <c r="B997" s="45"/>
    </row>
    <row r="998" spans="2:2" x14ac:dyDescent="0.25">
      <c r="B998" s="45"/>
    </row>
    <row r="999" spans="2:2" x14ac:dyDescent="0.25">
      <c r="B999" s="45"/>
    </row>
    <row r="1000" spans="2:2" x14ac:dyDescent="0.25">
      <c r="B1000" s="45"/>
    </row>
    <row r="1001" spans="2:2" x14ac:dyDescent="0.25">
      <c r="B1001" s="45"/>
    </row>
    <row r="1002" spans="2:2" x14ac:dyDescent="0.25">
      <c r="B1002" s="45"/>
    </row>
    <row r="1003" spans="2:2" x14ac:dyDescent="0.25">
      <c r="B1003" s="45"/>
    </row>
    <row r="1004" spans="2:2" x14ac:dyDescent="0.25">
      <c r="B1004" s="45"/>
    </row>
    <row r="1005" spans="2:2" x14ac:dyDescent="0.25">
      <c r="B1005" s="45"/>
    </row>
    <row r="1006" spans="2:2" x14ac:dyDescent="0.25">
      <c r="B1006" s="45"/>
    </row>
    <row r="1007" spans="2:2" x14ac:dyDescent="0.25">
      <c r="B1007" s="45"/>
    </row>
    <row r="1008" spans="2:2" x14ac:dyDescent="0.25">
      <c r="B1008" s="45"/>
    </row>
    <row r="1009" spans="2:2" x14ac:dyDescent="0.25">
      <c r="B1009" s="45"/>
    </row>
    <row r="1010" spans="2:2" x14ac:dyDescent="0.25">
      <c r="B1010" s="45"/>
    </row>
    <row r="1011" spans="2:2" x14ac:dyDescent="0.25">
      <c r="B1011" s="45"/>
    </row>
    <row r="1012" spans="2:2" x14ac:dyDescent="0.25">
      <c r="B1012" s="45"/>
    </row>
    <row r="1013" spans="2:2" x14ac:dyDescent="0.25">
      <c r="B1013" s="45"/>
    </row>
    <row r="1014" spans="2:2" x14ac:dyDescent="0.25">
      <c r="B1014" s="45"/>
    </row>
    <row r="1015" spans="2:2" x14ac:dyDescent="0.25">
      <c r="B1015" s="45"/>
    </row>
    <row r="1016" spans="2:2" x14ac:dyDescent="0.25">
      <c r="B1016" s="45"/>
    </row>
    <row r="1017" spans="2:2" x14ac:dyDescent="0.25">
      <c r="B1017" s="45"/>
    </row>
    <row r="1018" spans="2:2" x14ac:dyDescent="0.25">
      <c r="B1018" s="45"/>
    </row>
    <row r="1019" spans="2:2" x14ac:dyDescent="0.25">
      <c r="B1019" s="45"/>
    </row>
    <row r="1020" spans="2:2" x14ac:dyDescent="0.25">
      <c r="B1020" s="45"/>
    </row>
    <row r="1021" spans="2:2" x14ac:dyDescent="0.25">
      <c r="B1021" s="45"/>
    </row>
    <row r="1022" spans="2:2" x14ac:dyDescent="0.25">
      <c r="B1022" s="45"/>
    </row>
    <row r="1023" spans="2:2" x14ac:dyDescent="0.25">
      <c r="B1023" s="45"/>
    </row>
    <row r="1024" spans="2:2" x14ac:dyDescent="0.25">
      <c r="B1024" s="45"/>
    </row>
    <row r="1025" spans="2:2" x14ac:dyDescent="0.25">
      <c r="B1025" s="45"/>
    </row>
    <row r="1026" spans="2:2" x14ac:dyDescent="0.25">
      <c r="B1026" s="45"/>
    </row>
    <row r="1027" spans="2:2" x14ac:dyDescent="0.25">
      <c r="B1027" s="45"/>
    </row>
    <row r="1028" spans="2:2" x14ac:dyDescent="0.25">
      <c r="B1028" s="45"/>
    </row>
    <row r="1029" spans="2:2" x14ac:dyDescent="0.25">
      <c r="B1029" s="45"/>
    </row>
    <row r="1030" spans="2:2" x14ac:dyDescent="0.25">
      <c r="B1030" s="45"/>
    </row>
    <row r="1031" spans="2:2" x14ac:dyDescent="0.25">
      <c r="B1031" s="45"/>
    </row>
    <row r="1032" spans="2:2" x14ac:dyDescent="0.25">
      <c r="B1032" s="45"/>
    </row>
    <row r="1033" spans="2:2" x14ac:dyDescent="0.25">
      <c r="B1033" s="45"/>
    </row>
    <row r="1034" spans="2:2" x14ac:dyDescent="0.25">
      <c r="B1034" s="45"/>
    </row>
    <row r="1035" spans="2:2" x14ac:dyDescent="0.25">
      <c r="B1035" s="45"/>
    </row>
    <row r="1036" spans="2:2" x14ac:dyDescent="0.25">
      <c r="B1036" s="45"/>
    </row>
    <row r="1037" spans="2:2" x14ac:dyDescent="0.25">
      <c r="B1037" s="45"/>
    </row>
    <row r="1038" spans="2:2" x14ac:dyDescent="0.25">
      <c r="B1038" s="45"/>
    </row>
    <row r="1039" spans="2:2" x14ac:dyDescent="0.25">
      <c r="B1039" s="45"/>
    </row>
    <row r="1040" spans="2:2" x14ac:dyDescent="0.25">
      <c r="B1040" s="45"/>
    </row>
    <row r="1041" spans="2:2" x14ac:dyDescent="0.25">
      <c r="B1041" s="45"/>
    </row>
    <row r="1042" spans="2:2" x14ac:dyDescent="0.25">
      <c r="B1042" s="45"/>
    </row>
    <row r="1043" spans="2:2" x14ac:dyDescent="0.25">
      <c r="B1043" s="45"/>
    </row>
    <row r="1044" spans="2:2" x14ac:dyDescent="0.25">
      <c r="B1044" s="45"/>
    </row>
    <row r="1045" spans="2:2" x14ac:dyDescent="0.25">
      <c r="B1045" s="45"/>
    </row>
    <row r="1046" spans="2:2" x14ac:dyDescent="0.25">
      <c r="B1046" s="45"/>
    </row>
    <row r="1047" spans="2:2" x14ac:dyDescent="0.25">
      <c r="B1047" s="45"/>
    </row>
    <row r="1048" spans="2:2" x14ac:dyDescent="0.25">
      <c r="B1048" s="45"/>
    </row>
    <row r="1049" spans="2:2" x14ac:dyDescent="0.25">
      <c r="B1049" s="45"/>
    </row>
    <row r="1050" spans="2:2" x14ac:dyDescent="0.25">
      <c r="B1050" s="45"/>
    </row>
    <row r="1051" spans="2:2" x14ac:dyDescent="0.25">
      <c r="B1051" s="45"/>
    </row>
    <row r="1052" spans="2:2" x14ac:dyDescent="0.25">
      <c r="B1052" s="45"/>
    </row>
    <row r="1053" spans="2:2" x14ac:dyDescent="0.25">
      <c r="B1053" s="45"/>
    </row>
    <row r="1054" spans="2:2" x14ac:dyDescent="0.25">
      <c r="B1054" s="45"/>
    </row>
    <row r="1055" spans="2:2" x14ac:dyDescent="0.25">
      <c r="B1055" s="45"/>
    </row>
    <row r="1056" spans="2:2" x14ac:dyDescent="0.25">
      <c r="B1056" s="45"/>
    </row>
    <row r="1057" spans="2:2" x14ac:dyDescent="0.25">
      <c r="B1057" s="45"/>
    </row>
    <row r="1058" spans="2:2" x14ac:dyDescent="0.25">
      <c r="B1058" s="45"/>
    </row>
    <row r="1059" spans="2:2" x14ac:dyDescent="0.25">
      <c r="B1059" s="45"/>
    </row>
    <row r="1060" spans="2:2" x14ac:dyDescent="0.25">
      <c r="B1060" s="45"/>
    </row>
    <row r="1061" spans="2:2" x14ac:dyDescent="0.25">
      <c r="B1061" s="45"/>
    </row>
    <row r="1062" spans="2:2" x14ac:dyDescent="0.25">
      <c r="B1062" s="45"/>
    </row>
    <row r="1063" spans="2:2" x14ac:dyDescent="0.25">
      <c r="B1063" s="45"/>
    </row>
    <row r="1064" spans="2:2" x14ac:dyDescent="0.25">
      <c r="B1064" s="45"/>
    </row>
    <row r="1065" spans="2:2" x14ac:dyDescent="0.25">
      <c r="B1065" s="45"/>
    </row>
    <row r="1066" spans="2:2" x14ac:dyDescent="0.25">
      <c r="B1066" s="45"/>
    </row>
    <row r="1067" spans="2:2" x14ac:dyDescent="0.25">
      <c r="B1067" s="45"/>
    </row>
    <row r="1068" spans="2:2" x14ac:dyDescent="0.25">
      <c r="B1068" s="45"/>
    </row>
    <row r="1069" spans="2:2" x14ac:dyDescent="0.25">
      <c r="B1069" s="45"/>
    </row>
    <row r="1070" spans="2:2" x14ac:dyDescent="0.25">
      <c r="B1070" s="45"/>
    </row>
    <row r="1071" spans="2:2" x14ac:dyDescent="0.25">
      <c r="B1071" s="45"/>
    </row>
    <row r="1072" spans="2:2" x14ac:dyDescent="0.25">
      <c r="B1072" s="45"/>
    </row>
    <row r="1073" spans="2:2" x14ac:dyDescent="0.25">
      <c r="B1073" s="45"/>
    </row>
    <row r="1074" spans="2:2" x14ac:dyDescent="0.25">
      <c r="B1074" s="45"/>
    </row>
    <row r="1075" spans="2:2" x14ac:dyDescent="0.25">
      <c r="B1075" s="45"/>
    </row>
    <row r="1076" spans="2:2" x14ac:dyDescent="0.25">
      <c r="B1076" s="45"/>
    </row>
    <row r="1077" spans="2:2" x14ac:dyDescent="0.25">
      <c r="B1077" s="45"/>
    </row>
    <row r="1078" spans="2:2" x14ac:dyDescent="0.25">
      <c r="B1078" s="45"/>
    </row>
    <row r="1079" spans="2:2" x14ac:dyDescent="0.25">
      <c r="B1079" s="45"/>
    </row>
    <row r="1080" spans="2:2" x14ac:dyDescent="0.25">
      <c r="B1080" s="45"/>
    </row>
    <row r="1081" spans="2:2" x14ac:dyDescent="0.25">
      <c r="B1081" s="45"/>
    </row>
    <row r="1082" spans="2:2" x14ac:dyDescent="0.25">
      <c r="B1082" s="45"/>
    </row>
    <row r="1083" spans="2:2" x14ac:dyDescent="0.25">
      <c r="B1083" s="45"/>
    </row>
    <row r="1084" spans="2:2" x14ac:dyDescent="0.25">
      <c r="B1084" s="45"/>
    </row>
    <row r="1085" spans="2:2" x14ac:dyDescent="0.25">
      <c r="B1085" s="45"/>
    </row>
    <row r="1086" spans="2:2" x14ac:dyDescent="0.25">
      <c r="B1086" s="45"/>
    </row>
    <row r="1087" spans="2:2" x14ac:dyDescent="0.25">
      <c r="B1087" s="45"/>
    </row>
    <row r="1088" spans="2:2" x14ac:dyDescent="0.25">
      <c r="B1088" s="45"/>
    </row>
    <row r="1089" spans="2:2" x14ac:dyDescent="0.25">
      <c r="B1089" s="45"/>
    </row>
    <row r="1090" spans="2:2" x14ac:dyDescent="0.25">
      <c r="B1090" s="45"/>
    </row>
    <row r="1091" spans="2:2" x14ac:dyDescent="0.25">
      <c r="B1091" s="45"/>
    </row>
    <row r="1092" spans="2:2" x14ac:dyDescent="0.25">
      <c r="B1092" s="45"/>
    </row>
    <row r="1093" spans="2:2" x14ac:dyDescent="0.25">
      <c r="B1093" s="45"/>
    </row>
    <row r="1094" spans="2:2" x14ac:dyDescent="0.25">
      <c r="B1094" s="45"/>
    </row>
    <row r="1095" spans="2:2" x14ac:dyDescent="0.25">
      <c r="B1095" s="45"/>
    </row>
    <row r="1096" spans="2:2" x14ac:dyDescent="0.25">
      <c r="B1096" s="45"/>
    </row>
    <row r="1097" spans="2:2" x14ac:dyDescent="0.25">
      <c r="B1097" s="45"/>
    </row>
    <row r="1098" spans="2:2" x14ac:dyDescent="0.25">
      <c r="B1098" s="45"/>
    </row>
    <row r="1099" spans="2:2" x14ac:dyDescent="0.25">
      <c r="B1099" s="45"/>
    </row>
    <row r="1100" spans="2:2" x14ac:dyDescent="0.25">
      <c r="B1100" s="45"/>
    </row>
    <row r="1101" spans="2:2" x14ac:dyDescent="0.25">
      <c r="B1101" s="45"/>
    </row>
    <row r="1102" spans="2:2" x14ac:dyDescent="0.25">
      <c r="B1102" s="45"/>
    </row>
    <row r="1103" spans="2:2" x14ac:dyDescent="0.25">
      <c r="B1103" s="45"/>
    </row>
    <row r="1104" spans="2:2" x14ac:dyDescent="0.25">
      <c r="B1104" s="45"/>
    </row>
    <row r="1105" spans="2:2" x14ac:dyDescent="0.25">
      <c r="B1105" s="45"/>
    </row>
    <row r="1106" spans="2:2" x14ac:dyDescent="0.25">
      <c r="B1106" s="45"/>
    </row>
    <row r="1107" spans="2:2" x14ac:dyDescent="0.25">
      <c r="B1107" s="45"/>
    </row>
    <row r="1108" spans="2:2" x14ac:dyDescent="0.25">
      <c r="B1108" s="45"/>
    </row>
    <row r="1109" spans="2:2" x14ac:dyDescent="0.25">
      <c r="B1109" s="45"/>
    </row>
    <row r="1110" spans="2:2" x14ac:dyDescent="0.25">
      <c r="B1110" s="45"/>
    </row>
    <row r="1111" spans="2:2" x14ac:dyDescent="0.25">
      <c r="B1111" s="45"/>
    </row>
    <row r="1112" spans="2:2" x14ac:dyDescent="0.25">
      <c r="B1112" s="45"/>
    </row>
    <row r="1113" spans="2:2" x14ac:dyDescent="0.25">
      <c r="B1113" s="45"/>
    </row>
    <row r="1114" spans="2:2" x14ac:dyDescent="0.25">
      <c r="B1114" s="45"/>
    </row>
    <row r="1115" spans="2:2" x14ac:dyDescent="0.25">
      <c r="B1115" s="45"/>
    </row>
    <row r="1116" spans="2:2" x14ac:dyDescent="0.25">
      <c r="B1116" s="45"/>
    </row>
    <row r="1117" spans="2:2" x14ac:dyDescent="0.25">
      <c r="B1117" s="45"/>
    </row>
    <row r="1118" spans="2:2" x14ac:dyDescent="0.25">
      <c r="B1118" s="45"/>
    </row>
    <row r="1119" spans="2:2" x14ac:dyDescent="0.25">
      <c r="B1119" s="45"/>
    </row>
    <row r="1120" spans="2:2" x14ac:dyDescent="0.25">
      <c r="B1120" s="45"/>
    </row>
    <row r="1121" spans="2:2" x14ac:dyDescent="0.25">
      <c r="B1121" s="45"/>
    </row>
    <row r="1122" spans="2:2" x14ac:dyDescent="0.25">
      <c r="B1122" s="45"/>
    </row>
    <row r="1123" spans="2:2" x14ac:dyDescent="0.25">
      <c r="B1123" s="45"/>
    </row>
    <row r="1124" spans="2:2" x14ac:dyDescent="0.25">
      <c r="B1124" s="45"/>
    </row>
    <row r="1125" spans="2:2" x14ac:dyDescent="0.25">
      <c r="B1125" s="45"/>
    </row>
    <row r="1126" spans="2:2" x14ac:dyDescent="0.25">
      <c r="B1126" s="45"/>
    </row>
    <row r="1127" spans="2:2" x14ac:dyDescent="0.25">
      <c r="B1127" s="45"/>
    </row>
    <row r="1128" spans="2:2" x14ac:dyDescent="0.25">
      <c r="B1128" s="45"/>
    </row>
    <row r="1129" spans="2:2" x14ac:dyDescent="0.25">
      <c r="B1129" s="45"/>
    </row>
    <row r="1130" spans="2:2" x14ac:dyDescent="0.25">
      <c r="B1130" s="45"/>
    </row>
    <row r="1131" spans="2:2" x14ac:dyDescent="0.25">
      <c r="B1131" s="45"/>
    </row>
    <row r="1132" spans="2:2" x14ac:dyDescent="0.25">
      <c r="B1132" s="45"/>
    </row>
    <row r="1133" spans="2:2" x14ac:dyDescent="0.25">
      <c r="B1133" s="45"/>
    </row>
    <row r="1134" spans="2:2" x14ac:dyDescent="0.25">
      <c r="B1134" s="45"/>
    </row>
    <row r="1135" spans="2:2" x14ac:dyDescent="0.25">
      <c r="B1135" s="45"/>
    </row>
    <row r="1136" spans="2:2" x14ac:dyDescent="0.25">
      <c r="B1136" s="45"/>
    </row>
    <row r="1137" spans="2:2" x14ac:dyDescent="0.25">
      <c r="B1137" s="45"/>
    </row>
    <row r="1138" spans="2:2" x14ac:dyDescent="0.25">
      <c r="B1138" s="45"/>
    </row>
    <row r="1139" spans="2:2" x14ac:dyDescent="0.25">
      <c r="B1139" s="45"/>
    </row>
    <row r="1140" spans="2:2" x14ac:dyDescent="0.25">
      <c r="B1140" s="45"/>
    </row>
    <row r="1141" spans="2:2" x14ac:dyDescent="0.25">
      <c r="B1141" s="45"/>
    </row>
    <row r="1142" spans="2:2" x14ac:dyDescent="0.25">
      <c r="B1142" s="45"/>
    </row>
    <row r="1143" spans="2:2" x14ac:dyDescent="0.25">
      <c r="B1143" s="45"/>
    </row>
    <row r="1144" spans="2:2" x14ac:dyDescent="0.25">
      <c r="B1144" s="45"/>
    </row>
    <row r="1145" spans="2:2" x14ac:dyDescent="0.25">
      <c r="B1145" s="45"/>
    </row>
    <row r="1146" spans="2:2" x14ac:dyDescent="0.25">
      <c r="B1146" s="45"/>
    </row>
    <row r="1147" spans="2:2" x14ac:dyDescent="0.25">
      <c r="B1147" s="45"/>
    </row>
    <row r="1148" spans="2:2" x14ac:dyDescent="0.25">
      <c r="B1148" s="45"/>
    </row>
    <row r="1149" spans="2:2" x14ac:dyDescent="0.25">
      <c r="B1149" s="45"/>
    </row>
    <row r="1150" spans="2:2" x14ac:dyDescent="0.25">
      <c r="B1150" s="45"/>
    </row>
    <row r="1151" spans="2:2" x14ac:dyDescent="0.25">
      <c r="B1151" s="45"/>
    </row>
    <row r="1152" spans="2:2" x14ac:dyDescent="0.25">
      <c r="B1152" s="45"/>
    </row>
    <row r="1153" spans="2:2" x14ac:dyDescent="0.25">
      <c r="B1153" s="45"/>
    </row>
    <row r="1154" spans="2:2" x14ac:dyDescent="0.25">
      <c r="B1154" s="45"/>
    </row>
    <row r="1155" spans="2:2" x14ac:dyDescent="0.25">
      <c r="B1155" s="45"/>
    </row>
    <row r="1156" spans="2:2" x14ac:dyDescent="0.25">
      <c r="B1156" s="45"/>
    </row>
    <row r="1157" spans="2:2" x14ac:dyDescent="0.25">
      <c r="B1157" s="45"/>
    </row>
    <row r="1158" spans="2:2" x14ac:dyDescent="0.25">
      <c r="B1158" s="45"/>
    </row>
    <row r="1159" spans="2:2" x14ac:dyDescent="0.25">
      <c r="B1159" s="45"/>
    </row>
    <row r="1160" spans="2:2" x14ac:dyDescent="0.25">
      <c r="B1160" s="45"/>
    </row>
    <row r="1161" spans="2:2" x14ac:dyDescent="0.25">
      <c r="B1161" s="45"/>
    </row>
    <row r="1162" spans="2:2" x14ac:dyDescent="0.25">
      <c r="B1162" s="45"/>
    </row>
    <row r="1163" spans="2:2" x14ac:dyDescent="0.25">
      <c r="B1163" s="45"/>
    </row>
    <row r="1164" spans="2:2" x14ac:dyDescent="0.25">
      <c r="B1164" s="45"/>
    </row>
    <row r="1165" spans="2:2" x14ac:dyDescent="0.25">
      <c r="B1165" s="45"/>
    </row>
    <row r="1166" spans="2:2" x14ac:dyDescent="0.25">
      <c r="B1166" s="45"/>
    </row>
    <row r="1167" spans="2:2" x14ac:dyDescent="0.25">
      <c r="B1167" s="45"/>
    </row>
    <row r="1168" spans="2:2" x14ac:dyDescent="0.25">
      <c r="B1168" s="45"/>
    </row>
    <row r="1169" spans="2:2" x14ac:dyDescent="0.25">
      <c r="B1169" s="45"/>
    </row>
    <row r="1170" spans="2:2" x14ac:dyDescent="0.25">
      <c r="B1170" s="45"/>
    </row>
    <row r="1171" spans="2:2" x14ac:dyDescent="0.25">
      <c r="B1171" s="45"/>
    </row>
    <row r="1172" spans="2:2" x14ac:dyDescent="0.25">
      <c r="B1172" s="45"/>
    </row>
    <row r="1173" spans="2:2" x14ac:dyDescent="0.25">
      <c r="B1173" s="45"/>
    </row>
    <row r="1174" spans="2:2" x14ac:dyDescent="0.25">
      <c r="B1174" s="45"/>
    </row>
    <row r="1175" spans="2:2" x14ac:dyDescent="0.25">
      <c r="B1175" s="45"/>
    </row>
    <row r="1176" spans="2:2" x14ac:dyDescent="0.25">
      <c r="B1176" s="45"/>
    </row>
    <row r="1177" spans="2:2" x14ac:dyDescent="0.25">
      <c r="B1177" s="45"/>
    </row>
    <row r="1178" spans="2:2" x14ac:dyDescent="0.25">
      <c r="B1178" s="45"/>
    </row>
    <row r="1179" spans="2:2" x14ac:dyDescent="0.25">
      <c r="B1179" s="45"/>
    </row>
    <row r="1180" spans="2:2" x14ac:dyDescent="0.25">
      <c r="B1180" s="45"/>
    </row>
    <row r="1181" spans="2:2" x14ac:dyDescent="0.25">
      <c r="B1181" s="45"/>
    </row>
    <row r="1182" spans="2:2" x14ac:dyDescent="0.25">
      <c r="B1182" s="45"/>
    </row>
    <row r="1183" spans="2:2" x14ac:dyDescent="0.25">
      <c r="B1183" s="45"/>
    </row>
    <row r="1184" spans="2:2" x14ac:dyDescent="0.25">
      <c r="B1184" s="45"/>
    </row>
    <row r="1185" spans="2:2" x14ac:dyDescent="0.25">
      <c r="B1185" s="45"/>
    </row>
    <row r="1186" spans="2:2" x14ac:dyDescent="0.25">
      <c r="B1186" s="45"/>
    </row>
    <row r="1187" spans="2:2" x14ac:dyDescent="0.25">
      <c r="B1187" s="45"/>
    </row>
    <row r="1188" spans="2:2" x14ac:dyDescent="0.25">
      <c r="B1188" s="45"/>
    </row>
    <row r="1189" spans="2:2" x14ac:dyDescent="0.25">
      <c r="B1189" s="45"/>
    </row>
    <row r="1190" spans="2:2" x14ac:dyDescent="0.25">
      <c r="B1190" s="45"/>
    </row>
    <row r="1191" spans="2:2" x14ac:dyDescent="0.25">
      <c r="B1191" s="45"/>
    </row>
    <row r="1192" spans="2:2" x14ac:dyDescent="0.25">
      <c r="B1192" s="45"/>
    </row>
    <row r="1193" spans="2:2" x14ac:dyDescent="0.25">
      <c r="B1193" s="45"/>
    </row>
    <row r="1194" spans="2:2" x14ac:dyDescent="0.25">
      <c r="B1194" s="45"/>
    </row>
    <row r="1195" spans="2:2" x14ac:dyDescent="0.25">
      <c r="B1195" s="45"/>
    </row>
    <row r="1196" spans="2:2" x14ac:dyDescent="0.25">
      <c r="B1196" s="45"/>
    </row>
    <row r="1197" spans="2:2" x14ac:dyDescent="0.25">
      <c r="B1197" s="45"/>
    </row>
    <row r="1198" spans="2:2" x14ac:dyDescent="0.25">
      <c r="B1198" s="45"/>
    </row>
    <row r="1199" spans="2:2" x14ac:dyDescent="0.25">
      <c r="B1199" s="45"/>
    </row>
    <row r="1200" spans="2:2" x14ac:dyDescent="0.25">
      <c r="B1200" s="45"/>
    </row>
    <row r="1201" spans="2:2" x14ac:dyDescent="0.25">
      <c r="B1201" s="45"/>
    </row>
    <row r="1202" spans="2:2" x14ac:dyDescent="0.25">
      <c r="B1202" s="45"/>
    </row>
    <row r="1203" spans="2:2" x14ac:dyDescent="0.25">
      <c r="B1203" s="45"/>
    </row>
    <row r="1204" spans="2:2" x14ac:dyDescent="0.25">
      <c r="B1204" s="45"/>
    </row>
    <row r="1205" spans="2:2" x14ac:dyDescent="0.25">
      <c r="B1205" s="45"/>
    </row>
    <row r="1206" spans="2:2" x14ac:dyDescent="0.25">
      <c r="B1206" s="45"/>
    </row>
    <row r="1207" spans="2:2" x14ac:dyDescent="0.25">
      <c r="B1207" s="45"/>
    </row>
    <row r="1208" spans="2:2" x14ac:dyDescent="0.25">
      <c r="B1208" s="45"/>
    </row>
    <row r="1209" spans="2:2" x14ac:dyDescent="0.25">
      <c r="B1209" s="45"/>
    </row>
    <row r="1210" spans="2:2" x14ac:dyDescent="0.25">
      <c r="B1210" s="45"/>
    </row>
    <row r="1211" spans="2:2" x14ac:dyDescent="0.25">
      <c r="B1211" s="45"/>
    </row>
    <row r="1212" spans="2:2" x14ac:dyDescent="0.25">
      <c r="B1212" s="45"/>
    </row>
    <row r="1213" spans="2:2" x14ac:dyDescent="0.25">
      <c r="B1213" s="45"/>
    </row>
    <row r="1214" spans="2:2" x14ac:dyDescent="0.25">
      <c r="B1214" s="45"/>
    </row>
    <row r="1215" spans="2:2" x14ac:dyDescent="0.25">
      <c r="B1215" s="45"/>
    </row>
    <row r="1216" spans="2:2" x14ac:dyDescent="0.25">
      <c r="B1216" s="45"/>
    </row>
    <row r="1217" spans="2:2" x14ac:dyDescent="0.25">
      <c r="B1217" s="45"/>
    </row>
    <row r="1218" spans="2:2" x14ac:dyDescent="0.25">
      <c r="B1218" s="45"/>
    </row>
    <row r="1219" spans="2:2" x14ac:dyDescent="0.25">
      <c r="B1219" s="45"/>
    </row>
    <row r="1220" spans="2:2" x14ac:dyDescent="0.25">
      <c r="B1220" s="45"/>
    </row>
    <row r="1221" spans="2:2" x14ac:dyDescent="0.25">
      <c r="B1221" s="45"/>
    </row>
    <row r="1222" spans="2:2" x14ac:dyDescent="0.25">
      <c r="B1222" s="45"/>
    </row>
    <row r="1223" spans="2:2" x14ac:dyDescent="0.25">
      <c r="B1223" s="45"/>
    </row>
    <row r="1224" spans="2:2" x14ac:dyDescent="0.25">
      <c r="B1224" s="45"/>
    </row>
    <row r="1225" spans="2:2" x14ac:dyDescent="0.25">
      <c r="B1225" s="45"/>
    </row>
    <row r="1226" spans="2:2" x14ac:dyDescent="0.25">
      <c r="B1226" s="45"/>
    </row>
    <row r="1227" spans="2:2" x14ac:dyDescent="0.25">
      <c r="B1227" s="45"/>
    </row>
    <row r="1228" spans="2:2" x14ac:dyDescent="0.25">
      <c r="B1228" s="45"/>
    </row>
    <row r="1229" spans="2:2" x14ac:dyDescent="0.25">
      <c r="B1229" s="45"/>
    </row>
    <row r="1230" spans="2:2" x14ac:dyDescent="0.25">
      <c r="B1230" s="45"/>
    </row>
    <row r="1231" spans="2:2" x14ac:dyDescent="0.25">
      <c r="B1231" s="45"/>
    </row>
    <row r="1232" spans="2:2" x14ac:dyDescent="0.25">
      <c r="B1232" s="45"/>
    </row>
    <row r="1233" spans="2:2" x14ac:dyDescent="0.25">
      <c r="B1233" s="45"/>
    </row>
    <row r="1234" spans="2:2" x14ac:dyDescent="0.25">
      <c r="B1234" s="45"/>
    </row>
    <row r="1235" spans="2:2" x14ac:dyDescent="0.25">
      <c r="B1235" s="45"/>
    </row>
    <row r="1236" spans="2:2" x14ac:dyDescent="0.25">
      <c r="B1236" s="45"/>
    </row>
    <row r="1237" spans="2:2" x14ac:dyDescent="0.25">
      <c r="B1237" s="45"/>
    </row>
    <row r="1238" spans="2:2" x14ac:dyDescent="0.25">
      <c r="B1238" s="45"/>
    </row>
    <row r="1239" spans="2:2" x14ac:dyDescent="0.25">
      <c r="B1239" s="45"/>
    </row>
    <row r="1240" spans="2:2" x14ac:dyDescent="0.25">
      <c r="B1240" s="45"/>
    </row>
    <row r="1241" spans="2:2" x14ac:dyDescent="0.25">
      <c r="B1241" s="45"/>
    </row>
    <row r="1242" spans="2:2" x14ac:dyDescent="0.25">
      <c r="B1242" s="45"/>
    </row>
    <row r="1243" spans="2:2" x14ac:dyDescent="0.25">
      <c r="B1243" s="45"/>
    </row>
    <row r="1244" spans="2:2" x14ac:dyDescent="0.25">
      <c r="B1244" s="45"/>
    </row>
    <row r="1245" spans="2:2" x14ac:dyDescent="0.25">
      <c r="B1245" s="45"/>
    </row>
    <row r="1246" spans="2:2" x14ac:dyDescent="0.25">
      <c r="B1246" s="45"/>
    </row>
    <row r="1247" spans="2:2" x14ac:dyDescent="0.25">
      <c r="B1247" s="45"/>
    </row>
    <row r="1248" spans="2:2" x14ac:dyDescent="0.25">
      <c r="B1248" s="45"/>
    </row>
    <row r="1249" spans="2:2" x14ac:dyDescent="0.25">
      <c r="B1249" s="45"/>
    </row>
    <row r="1250" spans="2:2" x14ac:dyDescent="0.25">
      <c r="B1250" s="45"/>
    </row>
    <row r="1251" spans="2:2" x14ac:dyDescent="0.25">
      <c r="B1251" s="45"/>
    </row>
    <row r="1252" spans="2:2" x14ac:dyDescent="0.25">
      <c r="B1252" s="45"/>
    </row>
  </sheetData>
  <mergeCells count="548">
    <mergeCell ref="H700:J700"/>
    <mergeCell ref="H702:J702"/>
    <mergeCell ref="H695:J695"/>
    <mergeCell ref="H696:J696"/>
    <mergeCell ref="H697:J697"/>
    <mergeCell ref="G530:I530"/>
    <mergeCell ref="G531:I531"/>
    <mergeCell ref="G532:I532"/>
    <mergeCell ref="G533:I533"/>
    <mergeCell ref="G534:I534"/>
    <mergeCell ref="G535:I535"/>
    <mergeCell ref="G537:I537"/>
    <mergeCell ref="G667:H667"/>
    <mergeCell ref="H699:J699"/>
    <mergeCell ref="G678:I678"/>
    <mergeCell ref="G540:I540"/>
    <mergeCell ref="G668:H668"/>
    <mergeCell ref="G679:I679"/>
    <mergeCell ref="B681:I681"/>
    <mergeCell ref="G541:I541"/>
    <mergeCell ref="B542:I542"/>
    <mergeCell ref="G543:I543"/>
    <mergeCell ref="G549:H549"/>
    <mergeCell ref="G669:H669"/>
    <mergeCell ref="G522:I522"/>
    <mergeCell ref="G523:I523"/>
    <mergeCell ref="G524:I524"/>
    <mergeCell ref="G520:I520"/>
    <mergeCell ref="G525:I525"/>
    <mergeCell ref="G526:I526"/>
    <mergeCell ref="G527:I527"/>
    <mergeCell ref="G528:I528"/>
    <mergeCell ref="G529:I529"/>
    <mergeCell ref="G512:I512"/>
    <mergeCell ref="G513:I513"/>
    <mergeCell ref="G514:I514"/>
    <mergeCell ref="G515:I515"/>
    <mergeCell ref="G516:I516"/>
    <mergeCell ref="G517:I517"/>
    <mergeCell ref="G518:I518"/>
    <mergeCell ref="G519:I519"/>
    <mergeCell ref="G521:I521"/>
    <mergeCell ref="G503:I503"/>
    <mergeCell ref="G504:I504"/>
    <mergeCell ref="G505:I505"/>
    <mergeCell ref="G506:I506"/>
    <mergeCell ref="G507:I507"/>
    <mergeCell ref="G508:I508"/>
    <mergeCell ref="G509:I509"/>
    <mergeCell ref="G510:I510"/>
    <mergeCell ref="G511:I511"/>
    <mergeCell ref="G494:I494"/>
    <mergeCell ref="G495:I495"/>
    <mergeCell ref="G496:I496"/>
    <mergeCell ref="G497:I497"/>
    <mergeCell ref="G498:I498"/>
    <mergeCell ref="G499:I499"/>
    <mergeCell ref="G500:I500"/>
    <mergeCell ref="G501:I501"/>
    <mergeCell ref="G502:I502"/>
    <mergeCell ref="G485:I485"/>
    <mergeCell ref="G486:I486"/>
    <mergeCell ref="G487:I487"/>
    <mergeCell ref="G488:I488"/>
    <mergeCell ref="G489:I489"/>
    <mergeCell ref="G490:I490"/>
    <mergeCell ref="G491:I491"/>
    <mergeCell ref="G492:I492"/>
    <mergeCell ref="G493:I493"/>
    <mergeCell ref="G476:I476"/>
    <mergeCell ref="G477:I477"/>
    <mergeCell ref="G478:I478"/>
    <mergeCell ref="G479:I479"/>
    <mergeCell ref="G480:I480"/>
    <mergeCell ref="G481:I481"/>
    <mergeCell ref="G482:I482"/>
    <mergeCell ref="G483:I483"/>
    <mergeCell ref="G484:I484"/>
    <mergeCell ref="G467:I467"/>
    <mergeCell ref="G468:I468"/>
    <mergeCell ref="G469:I469"/>
    <mergeCell ref="G470:I470"/>
    <mergeCell ref="G471:I471"/>
    <mergeCell ref="G472:I472"/>
    <mergeCell ref="G473:I473"/>
    <mergeCell ref="G474:I474"/>
    <mergeCell ref="G475:I475"/>
    <mergeCell ref="G458:I458"/>
    <mergeCell ref="G459:I459"/>
    <mergeCell ref="G460:I460"/>
    <mergeCell ref="G461:I461"/>
    <mergeCell ref="G462:I462"/>
    <mergeCell ref="G463:I463"/>
    <mergeCell ref="G464:I464"/>
    <mergeCell ref="G465:I465"/>
    <mergeCell ref="G466:I466"/>
    <mergeCell ref="G449:I449"/>
    <mergeCell ref="G450:I450"/>
    <mergeCell ref="G451:I451"/>
    <mergeCell ref="G452:I452"/>
    <mergeCell ref="G453:I453"/>
    <mergeCell ref="G454:I454"/>
    <mergeCell ref="G455:I455"/>
    <mergeCell ref="G456:I456"/>
    <mergeCell ref="G457:I457"/>
    <mergeCell ref="G440:I440"/>
    <mergeCell ref="G441:I441"/>
    <mergeCell ref="G442:I442"/>
    <mergeCell ref="G443:I443"/>
    <mergeCell ref="G444:I444"/>
    <mergeCell ref="G445:I445"/>
    <mergeCell ref="G446:I446"/>
    <mergeCell ref="G447:I447"/>
    <mergeCell ref="G448:I448"/>
    <mergeCell ref="G431:I431"/>
    <mergeCell ref="G432:I432"/>
    <mergeCell ref="G433:I433"/>
    <mergeCell ref="G434:I434"/>
    <mergeCell ref="G435:I435"/>
    <mergeCell ref="G436:I436"/>
    <mergeCell ref="G437:I437"/>
    <mergeCell ref="G438:I438"/>
    <mergeCell ref="G439:I439"/>
    <mergeCell ref="G422:I422"/>
    <mergeCell ref="G423:I423"/>
    <mergeCell ref="G424:I424"/>
    <mergeCell ref="G425:I425"/>
    <mergeCell ref="G426:I426"/>
    <mergeCell ref="G427:I427"/>
    <mergeCell ref="G428:I428"/>
    <mergeCell ref="G429:I429"/>
    <mergeCell ref="G430:I430"/>
    <mergeCell ref="G413:I413"/>
    <mergeCell ref="G414:I414"/>
    <mergeCell ref="G415:I415"/>
    <mergeCell ref="G416:I416"/>
    <mergeCell ref="G417:I417"/>
    <mergeCell ref="G418:I418"/>
    <mergeCell ref="G419:I419"/>
    <mergeCell ref="G420:I420"/>
    <mergeCell ref="G421:I421"/>
    <mergeCell ref="G403:I403"/>
    <mergeCell ref="G404:I404"/>
    <mergeCell ref="G405:I405"/>
    <mergeCell ref="G409:I409"/>
    <mergeCell ref="G410:I410"/>
    <mergeCell ref="G411:I411"/>
    <mergeCell ref="G412:I412"/>
    <mergeCell ref="G406:I406"/>
    <mergeCell ref="G398:I398"/>
    <mergeCell ref="G399:I399"/>
    <mergeCell ref="G400:I400"/>
    <mergeCell ref="G401:I401"/>
    <mergeCell ref="G407:I407"/>
    <mergeCell ref="G352:I352"/>
    <mergeCell ref="G353:I353"/>
    <mergeCell ref="G354:I354"/>
    <mergeCell ref="G393:I393"/>
    <mergeCell ref="G394:I394"/>
    <mergeCell ref="G395:I395"/>
    <mergeCell ref="G396:I396"/>
    <mergeCell ref="G355:I355"/>
    <mergeCell ref="G359:I359"/>
    <mergeCell ref="G360:I360"/>
    <mergeCell ref="G361:I361"/>
    <mergeCell ref="G358:I358"/>
    <mergeCell ref="G356:I356"/>
    <mergeCell ref="G362:I362"/>
    <mergeCell ref="G363:I363"/>
    <mergeCell ref="G368:I368"/>
    <mergeCell ref="G357:I357"/>
    <mergeCell ref="G369:I369"/>
    <mergeCell ref="G382:I382"/>
    <mergeCell ref="G383:I383"/>
    <mergeCell ref="G384:I384"/>
    <mergeCell ref="G385:I385"/>
    <mergeCell ref="G386:I386"/>
    <mergeCell ref="G387:I387"/>
    <mergeCell ref="G214:I214"/>
    <mergeCell ref="G222:I222"/>
    <mergeCell ref="G226:I226"/>
    <mergeCell ref="G254:I254"/>
    <mergeCell ref="G260:I260"/>
    <mergeCell ref="G270:I270"/>
    <mergeCell ref="G278:I278"/>
    <mergeCell ref="G280:I280"/>
    <mergeCell ref="G281:I281"/>
    <mergeCell ref="G220:I220"/>
    <mergeCell ref="G221:I221"/>
    <mergeCell ref="G223:I223"/>
    <mergeCell ref="G224:I224"/>
    <mergeCell ref="G225:I225"/>
    <mergeCell ref="G215:I215"/>
    <mergeCell ref="G216:I216"/>
    <mergeCell ref="G217:I217"/>
    <mergeCell ref="G218:I218"/>
    <mergeCell ref="G219:I219"/>
    <mergeCell ref="G232:I232"/>
    <mergeCell ref="G233:I233"/>
    <mergeCell ref="G234:I234"/>
    <mergeCell ref="G235:I235"/>
    <mergeCell ref="G236:I236"/>
    <mergeCell ref="G36:I36"/>
    <mergeCell ref="G37:I37"/>
    <mergeCell ref="B5:M5"/>
    <mergeCell ref="B6:M6"/>
    <mergeCell ref="B7:M7"/>
    <mergeCell ref="B10:H10"/>
    <mergeCell ref="B14:G14"/>
    <mergeCell ref="B15:G15"/>
    <mergeCell ref="B17:G17"/>
    <mergeCell ref="B18:G18"/>
    <mergeCell ref="B11:G11"/>
    <mergeCell ref="B19:G19"/>
    <mergeCell ref="J23:M23"/>
    <mergeCell ref="G56:I56"/>
    <mergeCell ref="G57:I57"/>
    <mergeCell ref="G58:I58"/>
    <mergeCell ref="B21:G21"/>
    <mergeCell ref="B23:B25"/>
    <mergeCell ref="C23:C25"/>
    <mergeCell ref="D23:D25"/>
    <mergeCell ref="E23:E25"/>
    <mergeCell ref="F23:F25"/>
    <mergeCell ref="G38:I38"/>
    <mergeCell ref="G43:I43"/>
    <mergeCell ref="G50:I50"/>
    <mergeCell ref="G51:I51"/>
    <mergeCell ref="G52:I52"/>
    <mergeCell ref="G32:I32"/>
    <mergeCell ref="G30:I30"/>
    <mergeCell ref="G31:I31"/>
    <mergeCell ref="G26:I26"/>
    <mergeCell ref="G27:I27"/>
    <mergeCell ref="G28:I28"/>
    <mergeCell ref="G29:I29"/>
    <mergeCell ref="G55:I55"/>
    <mergeCell ref="G39:I39"/>
    <mergeCell ref="G35:I35"/>
    <mergeCell ref="G64:I64"/>
    <mergeCell ref="G65:I65"/>
    <mergeCell ref="G66:I66"/>
    <mergeCell ref="G67:I67"/>
    <mergeCell ref="G59:I59"/>
    <mergeCell ref="G60:I60"/>
    <mergeCell ref="G61:I61"/>
    <mergeCell ref="B20:G20"/>
    <mergeCell ref="G62:I62"/>
    <mergeCell ref="G63:I63"/>
    <mergeCell ref="G40:I40"/>
    <mergeCell ref="G41:I41"/>
    <mergeCell ref="G42:I42"/>
    <mergeCell ref="G33:I33"/>
    <mergeCell ref="G44:I44"/>
    <mergeCell ref="G45:I45"/>
    <mergeCell ref="G46:I46"/>
    <mergeCell ref="G47:I47"/>
    <mergeCell ref="G48:I48"/>
    <mergeCell ref="G49:I49"/>
    <mergeCell ref="G54:I54"/>
    <mergeCell ref="G53:I53"/>
    <mergeCell ref="G23:I25"/>
    <mergeCell ref="G34:I34"/>
    <mergeCell ref="G77:I77"/>
    <mergeCell ref="G78:I78"/>
    <mergeCell ref="G79:I79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86:I86"/>
    <mergeCell ref="G87:I87"/>
    <mergeCell ref="G88:I88"/>
    <mergeCell ref="G89:I89"/>
    <mergeCell ref="G90:I90"/>
    <mergeCell ref="G91:I91"/>
    <mergeCell ref="G80:I80"/>
    <mergeCell ref="G81:I81"/>
    <mergeCell ref="G82:I82"/>
    <mergeCell ref="G83:I83"/>
    <mergeCell ref="G84:I84"/>
    <mergeCell ref="G85:I85"/>
    <mergeCell ref="G98:I98"/>
    <mergeCell ref="G99:I99"/>
    <mergeCell ref="G100:I100"/>
    <mergeCell ref="G101:I101"/>
    <mergeCell ref="G102:I102"/>
    <mergeCell ref="G103:I103"/>
    <mergeCell ref="G92:I92"/>
    <mergeCell ref="G93:I93"/>
    <mergeCell ref="G94:I94"/>
    <mergeCell ref="G95:I95"/>
    <mergeCell ref="G96:I96"/>
    <mergeCell ref="G97:I97"/>
    <mergeCell ref="G110:I110"/>
    <mergeCell ref="G111:I111"/>
    <mergeCell ref="G112:I112"/>
    <mergeCell ref="G113:I113"/>
    <mergeCell ref="G114:I114"/>
    <mergeCell ref="G115:I115"/>
    <mergeCell ref="G104:I104"/>
    <mergeCell ref="G105:I105"/>
    <mergeCell ref="G106:I106"/>
    <mergeCell ref="G107:I107"/>
    <mergeCell ref="G108:I108"/>
    <mergeCell ref="G109:I109"/>
    <mergeCell ref="G122:I122"/>
    <mergeCell ref="G123:I123"/>
    <mergeCell ref="G124:I124"/>
    <mergeCell ref="G125:I125"/>
    <mergeCell ref="G126:I126"/>
    <mergeCell ref="G127:I127"/>
    <mergeCell ref="G116:I116"/>
    <mergeCell ref="G117:I117"/>
    <mergeCell ref="G118:I118"/>
    <mergeCell ref="G119:I119"/>
    <mergeCell ref="G120:I120"/>
    <mergeCell ref="G121:I121"/>
    <mergeCell ref="G134:I134"/>
    <mergeCell ref="G135:I135"/>
    <mergeCell ref="G136:I136"/>
    <mergeCell ref="G137:I137"/>
    <mergeCell ref="G138:I138"/>
    <mergeCell ref="G139:I139"/>
    <mergeCell ref="G128:I128"/>
    <mergeCell ref="G129:I129"/>
    <mergeCell ref="G130:I130"/>
    <mergeCell ref="G131:I131"/>
    <mergeCell ref="G132:I132"/>
    <mergeCell ref="G133:I133"/>
    <mergeCell ref="G148:I148"/>
    <mergeCell ref="G149:I149"/>
    <mergeCell ref="G150:I150"/>
    <mergeCell ref="G151:I151"/>
    <mergeCell ref="G152:I152"/>
    <mergeCell ref="G153:I153"/>
    <mergeCell ref="G140:I140"/>
    <mergeCell ref="G143:I143"/>
    <mergeCell ref="G144:I144"/>
    <mergeCell ref="G145:I145"/>
    <mergeCell ref="G146:I146"/>
    <mergeCell ref="G147:I147"/>
    <mergeCell ref="G141:I141"/>
    <mergeCell ref="G142:I142"/>
    <mergeCell ref="G160:I160"/>
    <mergeCell ref="G161:I161"/>
    <mergeCell ref="G162:I162"/>
    <mergeCell ref="G163:I163"/>
    <mergeCell ref="G164:I164"/>
    <mergeCell ref="G165:I165"/>
    <mergeCell ref="G154:I154"/>
    <mergeCell ref="G155:I155"/>
    <mergeCell ref="G156:I156"/>
    <mergeCell ref="G157:I157"/>
    <mergeCell ref="G158:I158"/>
    <mergeCell ref="G159:I159"/>
    <mergeCell ref="G172:I172"/>
    <mergeCell ref="G173:I173"/>
    <mergeCell ref="G174:I174"/>
    <mergeCell ref="G175:I175"/>
    <mergeCell ref="G176:I176"/>
    <mergeCell ref="G177:I177"/>
    <mergeCell ref="G166:I166"/>
    <mergeCell ref="G167:I167"/>
    <mergeCell ref="G168:I168"/>
    <mergeCell ref="G169:I169"/>
    <mergeCell ref="G170:I170"/>
    <mergeCell ref="G171:I171"/>
    <mergeCell ref="G184:I184"/>
    <mergeCell ref="G185:I185"/>
    <mergeCell ref="G186:I186"/>
    <mergeCell ref="G187:I187"/>
    <mergeCell ref="G188:I188"/>
    <mergeCell ref="G189:I189"/>
    <mergeCell ref="G178:I178"/>
    <mergeCell ref="G179:I179"/>
    <mergeCell ref="G180:I180"/>
    <mergeCell ref="G181:I181"/>
    <mergeCell ref="G182:I182"/>
    <mergeCell ref="G183:I183"/>
    <mergeCell ref="G196:I196"/>
    <mergeCell ref="G197:I197"/>
    <mergeCell ref="G198:I198"/>
    <mergeCell ref="G199:I199"/>
    <mergeCell ref="G200:I200"/>
    <mergeCell ref="G201:I201"/>
    <mergeCell ref="G190:I190"/>
    <mergeCell ref="G191:I191"/>
    <mergeCell ref="G192:I192"/>
    <mergeCell ref="G193:I193"/>
    <mergeCell ref="G194:I194"/>
    <mergeCell ref="G195:I195"/>
    <mergeCell ref="G208:I208"/>
    <mergeCell ref="G209:I209"/>
    <mergeCell ref="G210:I210"/>
    <mergeCell ref="G211:I211"/>
    <mergeCell ref="G212:I212"/>
    <mergeCell ref="G213:I213"/>
    <mergeCell ref="G202:I202"/>
    <mergeCell ref="G203:I203"/>
    <mergeCell ref="G204:I204"/>
    <mergeCell ref="G205:I205"/>
    <mergeCell ref="G206:I206"/>
    <mergeCell ref="G207:I207"/>
    <mergeCell ref="G237:I237"/>
    <mergeCell ref="G227:I227"/>
    <mergeCell ref="G228:I228"/>
    <mergeCell ref="G229:I229"/>
    <mergeCell ref="G230:I230"/>
    <mergeCell ref="G231:I231"/>
    <mergeCell ref="G244:I244"/>
    <mergeCell ref="G245:I245"/>
    <mergeCell ref="G246:I246"/>
    <mergeCell ref="G247:I247"/>
    <mergeCell ref="G248:I248"/>
    <mergeCell ref="G249:I249"/>
    <mergeCell ref="G238:I238"/>
    <mergeCell ref="G239:I239"/>
    <mergeCell ref="G240:I240"/>
    <mergeCell ref="G241:I241"/>
    <mergeCell ref="G242:I242"/>
    <mergeCell ref="G243:I243"/>
    <mergeCell ref="G250:I250"/>
    <mergeCell ref="G251:I251"/>
    <mergeCell ref="G252:I252"/>
    <mergeCell ref="G253:I253"/>
    <mergeCell ref="G255:I255"/>
    <mergeCell ref="G268:I268"/>
    <mergeCell ref="G269:I269"/>
    <mergeCell ref="G271:I271"/>
    <mergeCell ref="G272:I272"/>
    <mergeCell ref="G262:I262"/>
    <mergeCell ref="G263:I263"/>
    <mergeCell ref="G264:I264"/>
    <mergeCell ref="G265:I265"/>
    <mergeCell ref="G266:I266"/>
    <mergeCell ref="G267:I267"/>
    <mergeCell ref="G256:I256"/>
    <mergeCell ref="G257:I257"/>
    <mergeCell ref="G258:I258"/>
    <mergeCell ref="G259:I259"/>
    <mergeCell ref="G261:I261"/>
    <mergeCell ref="G273:I273"/>
    <mergeCell ref="G275:I275"/>
    <mergeCell ref="G276:I276"/>
    <mergeCell ref="G277:I277"/>
    <mergeCell ref="G296:I296"/>
    <mergeCell ref="G279:I279"/>
    <mergeCell ref="G274:I274"/>
    <mergeCell ref="G282:I282"/>
    <mergeCell ref="G283:I283"/>
    <mergeCell ref="G284:I284"/>
    <mergeCell ref="G285:I285"/>
    <mergeCell ref="G299:I299"/>
    <mergeCell ref="G300:I300"/>
    <mergeCell ref="G301:I301"/>
    <mergeCell ref="G302:I302"/>
    <mergeCell ref="G286:I286"/>
    <mergeCell ref="G287:I287"/>
    <mergeCell ref="G291:I291"/>
    <mergeCell ref="G292:I292"/>
    <mergeCell ref="G293:I293"/>
    <mergeCell ref="G288:I288"/>
    <mergeCell ref="G289:I289"/>
    <mergeCell ref="G294:I294"/>
    <mergeCell ref="G297:I297"/>
    <mergeCell ref="G303:I303"/>
    <mergeCell ref="G304:I304"/>
    <mergeCell ref="G305:I305"/>
    <mergeCell ref="G306:I306"/>
    <mergeCell ref="G307:I307"/>
    <mergeCell ref="G308:I308"/>
    <mergeCell ref="G309:I309"/>
    <mergeCell ref="G310:I310"/>
    <mergeCell ref="G311:I311"/>
    <mergeCell ref="G343:I343"/>
    <mergeCell ref="G344:I344"/>
    <mergeCell ref="G345:I345"/>
    <mergeCell ref="G346:I346"/>
    <mergeCell ref="G347:I347"/>
    <mergeCell ref="G348:I348"/>
    <mergeCell ref="G349:I349"/>
    <mergeCell ref="G350:I350"/>
    <mergeCell ref="G351:I351"/>
    <mergeCell ref="G377:I377"/>
    <mergeCell ref="G378:I378"/>
    <mergeCell ref="G379:I379"/>
    <mergeCell ref="G380:I380"/>
    <mergeCell ref="G381:I381"/>
    <mergeCell ref="G370:I370"/>
    <mergeCell ref="G371:I371"/>
    <mergeCell ref="G372:I372"/>
    <mergeCell ref="G373:I373"/>
    <mergeCell ref="G374:I374"/>
    <mergeCell ref="G375:I375"/>
    <mergeCell ref="G324:I324"/>
    <mergeCell ref="G325:I325"/>
    <mergeCell ref="G326:I326"/>
    <mergeCell ref="G327:I327"/>
    <mergeCell ref="G328:I328"/>
    <mergeCell ref="G329:I329"/>
    <mergeCell ref="G330:I330"/>
    <mergeCell ref="G331:I331"/>
    <mergeCell ref="G376:I376"/>
    <mergeCell ref="G364:I364"/>
    <mergeCell ref="G365:I365"/>
    <mergeCell ref="G366:I366"/>
    <mergeCell ref="G367:I367"/>
    <mergeCell ref="G332:I332"/>
    <mergeCell ref="G333:I333"/>
    <mergeCell ref="G334:I334"/>
    <mergeCell ref="G335:I335"/>
    <mergeCell ref="G336:I336"/>
    <mergeCell ref="G337:I337"/>
    <mergeCell ref="G338:I338"/>
    <mergeCell ref="G339:I339"/>
    <mergeCell ref="G340:I340"/>
    <mergeCell ref="G341:I341"/>
    <mergeCell ref="G342:I342"/>
    <mergeCell ref="G680:I680"/>
    <mergeCell ref="N23:N25"/>
    <mergeCell ref="G402:I402"/>
    <mergeCell ref="G536:I536"/>
    <mergeCell ref="G538:I538"/>
    <mergeCell ref="G539:I539"/>
    <mergeCell ref="G312:I312"/>
    <mergeCell ref="G313:I313"/>
    <mergeCell ref="G314:I314"/>
    <mergeCell ref="G315:I315"/>
    <mergeCell ref="G316:I316"/>
    <mergeCell ref="G397:I397"/>
    <mergeCell ref="G317:I317"/>
    <mergeCell ref="G318:I318"/>
    <mergeCell ref="G319:I319"/>
    <mergeCell ref="G320:I320"/>
    <mergeCell ref="G321:I321"/>
    <mergeCell ref="G322:I322"/>
    <mergeCell ref="G388:I388"/>
    <mergeCell ref="G389:I389"/>
    <mergeCell ref="G390:I390"/>
    <mergeCell ref="G391:I391"/>
    <mergeCell ref="G392:I392"/>
    <mergeCell ref="G323:I323"/>
  </mergeCells>
  <pageMargins left="0.25" right="0.25" top="0.75" bottom="0.75" header="0.3" footer="0.3"/>
  <pageSetup scale="5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2019-09-05T16:45:53Z</cp:lastPrinted>
  <dcterms:created xsi:type="dcterms:W3CDTF">2018-12-05T11:15:03Z</dcterms:created>
  <dcterms:modified xsi:type="dcterms:W3CDTF">2025-07-04T16:50:40Z</dcterms:modified>
</cp:coreProperties>
</file>