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1715" windowHeight="238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242" i="1" l="1"/>
  <c r="K242" i="1" s="1"/>
  <c r="I242" i="1"/>
  <c r="L241" i="1"/>
  <c r="K240" i="1" s="1"/>
  <c r="L240" i="1"/>
  <c r="L239" i="1"/>
  <c r="K238" i="1" s="1"/>
  <c r="L238" i="1"/>
  <c r="L237" i="1"/>
  <c r="L236" i="1"/>
  <c r="K236" i="1"/>
  <c r="L235" i="1"/>
  <c r="L234" i="1"/>
  <c r="K234" i="1" s="1"/>
  <c r="L233" i="1"/>
  <c r="L232" i="1"/>
  <c r="L231" i="1"/>
  <c r="K227" i="1" s="1"/>
  <c r="L230" i="1"/>
  <c r="L229" i="1"/>
  <c r="L228" i="1"/>
  <c r="L227" i="1"/>
  <c r="L226" i="1"/>
  <c r="L225" i="1"/>
  <c r="K225" i="1"/>
  <c r="L224" i="1"/>
  <c r="L223" i="1"/>
  <c r="L222" i="1"/>
  <c r="K221" i="1" s="1"/>
  <c r="J220" i="1" s="1"/>
  <c r="L221" i="1"/>
  <c r="L220" i="1"/>
  <c r="L219" i="1"/>
  <c r="L218" i="1"/>
  <c r="L217" i="1"/>
  <c r="K217" i="1"/>
  <c r="J216" i="1" s="1"/>
  <c r="L216" i="1"/>
  <c r="L215" i="1"/>
  <c r="L214" i="1"/>
  <c r="L213" i="1"/>
  <c r="K212" i="1" s="1"/>
  <c r="J211" i="1" s="1"/>
  <c r="L212" i="1"/>
  <c r="L211" i="1"/>
  <c r="L210" i="1"/>
  <c r="L209" i="1"/>
  <c r="L208" i="1"/>
  <c r="L207" i="1"/>
  <c r="L206" i="1"/>
  <c r="L205" i="1"/>
  <c r="K205" i="1"/>
  <c r="J204" i="1" s="1"/>
  <c r="L204" i="1"/>
  <c r="L203" i="1"/>
  <c r="L202" i="1"/>
  <c r="K201" i="1" s="1"/>
  <c r="J200" i="1" s="1"/>
  <c r="I199" i="1" s="1"/>
  <c r="L201" i="1"/>
  <c r="L200" i="1"/>
  <c r="L199" i="1"/>
  <c r="L198" i="1"/>
  <c r="L197" i="1"/>
  <c r="L196" i="1"/>
  <c r="L195" i="1"/>
  <c r="L194" i="1"/>
  <c r="K190" i="1" s="1"/>
  <c r="J189" i="1" s="1"/>
  <c r="L193" i="1"/>
  <c r="L192" i="1"/>
  <c r="L191" i="1"/>
  <c r="L190" i="1"/>
  <c r="L189" i="1"/>
  <c r="L188" i="1"/>
  <c r="L187" i="1"/>
  <c r="L186" i="1"/>
  <c r="L185" i="1"/>
  <c r="L184" i="1"/>
  <c r="K182" i="1" s="1"/>
  <c r="L183" i="1"/>
  <c r="L182" i="1"/>
  <c r="L181" i="1"/>
  <c r="L180" i="1"/>
  <c r="L179" i="1"/>
  <c r="L178" i="1"/>
  <c r="L177" i="1"/>
  <c r="K176" i="1" s="1"/>
  <c r="J175" i="1" s="1"/>
  <c r="L176" i="1"/>
  <c r="L175" i="1"/>
  <c r="L174" i="1"/>
  <c r="L173" i="1"/>
  <c r="L172" i="1"/>
  <c r="L171" i="1"/>
  <c r="K171" i="1"/>
  <c r="L170" i="1"/>
  <c r="L169" i="1"/>
  <c r="L168" i="1"/>
  <c r="K166" i="1" s="1"/>
  <c r="L167" i="1"/>
  <c r="L166" i="1"/>
  <c r="L165" i="1"/>
  <c r="L164" i="1"/>
  <c r="L163" i="1"/>
  <c r="L162" i="1"/>
  <c r="K162" i="1"/>
  <c r="L161" i="1"/>
  <c r="L160" i="1"/>
  <c r="L159" i="1"/>
  <c r="L158" i="1"/>
  <c r="K156" i="1" s="1"/>
  <c r="J155" i="1" s="1"/>
  <c r="L157" i="1"/>
  <c r="L156" i="1"/>
  <c r="L155" i="1"/>
  <c r="L154" i="1"/>
  <c r="L153" i="1"/>
  <c r="L152" i="1"/>
  <c r="L151" i="1"/>
  <c r="L150" i="1"/>
  <c r="L149" i="1"/>
  <c r="K149" i="1"/>
  <c r="J148" i="1" s="1"/>
  <c r="L148" i="1"/>
  <c r="L147" i="1"/>
  <c r="L146" i="1"/>
  <c r="K145" i="1" s="1"/>
  <c r="J144" i="1" s="1"/>
  <c r="L145" i="1"/>
  <c r="L144" i="1"/>
  <c r="L143" i="1"/>
  <c r="L142" i="1"/>
  <c r="L141" i="1"/>
  <c r="L140" i="1"/>
  <c r="L139" i="1"/>
  <c r="L138" i="1"/>
  <c r="L137" i="1"/>
  <c r="K137" i="1"/>
  <c r="J136" i="1" s="1"/>
  <c r="L136" i="1"/>
  <c r="L135" i="1"/>
  <c r="L134" i="1"/>
  <c r="L133" i="1"/>
  <c r="L132" i="1"/>
  <c r="L131" i="1"/>
  <c r="K131" i="1"/>
  <c r="J130" i="1" s="1"/>
  <c r="L130" i="1"/>
  <c r="L129" i="1"/>
  <c r="L128" i="1"/>
  <c r="L127" i="1"/>
  <c r="L126" i="1"/>
  <c r="L125" i="1"/>
  <c r="L124" i="1"/>
  <c r="K123" i="1" s="1"/>
  <c r="J122" i="1" s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K107" i="1" s="1"/>
  <c r="J106" i="1" s="1"/>
  <c r="L107" i="1"/>
  <c r="L106" i="1"/>
  <c r="L105" i="1"/>
  <c r="L104" i="1"/>
  <c r="L103" i="1"/>
  <c r="L102" i="1"/>
  <c r="L101" i="1"/>
  <c r="K99" i="1" s="1"/>
  <c r="L100" i="1"/>
  <c r="L99" i="1"/>
  <c r="L98" i="1"/>
  <c r="L97" i="1"/>
  <c r="L96" i="1"/>
  <c r="L95" i="1"/>
  <c r="L94" i="1"/>
  <c r="K93" i="1" s="1"/>
  <c r="J92" i="1" s="1"/>
  <c r="L93" i="1"/>
  <c r="L92" i="1"/>
  <c r="L91" i="1"/>
  <c r="L90" i="1"/>
  <c r="L89" i="1"/>
  <c r="L88" i="1"/>
  <c r="K86" i="1" s="1"/>
  <c r="J85" i="1" s="1"/>
  <c r="L87" i="1"/>
  <c r="L86" i="1"/>
  <c r="L85" i="1"/>
  <c r="L84" i="1"/>
  <c r="L83" i="1"/>
  <c r="L82" i="1"/>
  <c r="L81" i="1"/>
  <c r="L80" i="1"/>
  <c r="L79" i="1"/>
  <c r="L78" i="1"/>
  <c r="K76" i="1" s="1"/>
  <c r="J75" i="1" s="1"/>
  <c r="L77" i="1"/>
  <c r="L76" i="1"/>
  <c r="L75" i="1"/>
  <c r="L74" i="1"/>
  <c r="L73" i="1"/>
  <c r="L72" i="1"/>
  <c r="K70" i="1" s="1"/>
  <c r="J69" i="1" s="1"/>
  <c r="L71" i="1"/>
  <c r="L70" i="1"/>
  <c r="L69" i="1"/>
  <c r="L68" i="1"/>
  <c r="L67" i="1"/>
  <c r="K66" i="1" s="1"/>
  <c r="J65" i="1" s="1"/>
  <c r="L66" i="1"/>
  <c r="L65" i="1"/>
  <c r="L64" i="1"/>
  <c r="K62" i="1" s="1"/>
  <c r="J61" i="1" s="1"/>
  <c r="L63" i="1"/>
  <c r="L62" i="1"/>
  <c r="L61" i="1"/>
  <c r="L60" i="1"/>
  <c r="L59" i="1"/>
  <c r="L58" i="1"/>
  <c r="L57" i="1"/>
  <c r="L56" i="1"/>
  <c r="L55" i="1"/>
  <c r="L54" i="1"/>
  <c r="K53" i="1" s="1"/>
  <c r="J52" i="1" s="1"/>
  <c r="I51" i="1" s="1"/>
  <c r="L53" i="1"/>
  <c r="L52" i="1"/>
  <c r="L51" i="1"/>
  <c r="L50" i="1"/>
  <c r="L49" i="1"/>
  <c r="K47" i="1" s="1"/>
  <c r="J46" i="1" s="1"/>
  <c r="L48" i="1"/>
  <c r="L47" i="1"/>
  <c r="L46" i="1"/>
  <c r="L45" i="1"/>
  <c r="L44" i="1"/>
  <c r="K44" i="1"/>
  <c r="J43" i="1" s="1"/>
  <c r="L43" i="1"/>
  <c r="L42" i="1"/>
  <c r="K41" i="1" s="1"/>
  <c r="J40" i="1" s="1"/>
  <c r="L41" i="1"/>
  <c r="L40" i="1"/>
  <c r="L39" i="1"/>
  <c r="K38" i="1" s="1"/>
  <c r="L38" i="1"/>
  <c r="L37" i="1"/>
  <c r="L36" i="1"/>
  <c r="L35" i="1"/>
  <c r="L34" i="1"/>
  <c r="L33" i="1"/>
  <c r="K33" i="1"/>
  <c r="L32" i="1"/>
  <c r="K31" i="1" s="1"/>
  <c r="J30" i="1" s="1"/>
  <c r="L31" i="1"/>
  <c r="L30" i="1"/>
  <c r="L29" i="1"/>
  <c r="L28" i="1"/>
  <c r="L27" i="1"/>
  <c r="K23" i="1" s="1"/>
  <c r="L26" i="1"/>
  <c r="L25" i="1"/>
  <c r="L24" i="1"/>
  <c r="L23" i="1"/>
  <c r="L22" i="1"/>
  <c r="L21" i="1"/>
  <c r="L20" i="1"/>
  <c r="K19" i="1" s="1"/>
  <c r="L19" i="1"/>
  <c r="L18" i="1"/>
  <c r="L17" i="1"/>
  <c r="L243" i="1" s="1"/>
  <c r="L13" i="1" s="1"/>
  <c r="K243" i="1" l="1"/>
  <c r="J18" i="1"/>
  <c r="I121" i="1"/>
  <c r="J224" i="1"/>
  <c r="I203" i="1" s="1"/>
  <c r="J235" i="1"/>
  <c r="J242" i="1"/>
  <c r="I17" i="1" l="1"/>
  <c r="I243" i="1" s="1"/>
  <c r="J243" i="1"/>
</calcChain>
</file>

<file path=xl/sharedStrings.xml><?xml version="1.0" encoding="utf-8"?>
<sst xmlns="http://schemas.openxmlformats.org/spreadsheetml/2006/main" count="256" uniqueCount="239">
  <si>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</si>
  <si>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</si>
  <si>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</si>
  <si>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r>
      <t xml:space="preserve">Establecimiento: </t>
    </r>
    <r>
      <rPr>
        <b/>
        <u/>
        <sz val="8"/>
        <rFont val="Arial"/>
        <family val="2"/>
      </rPr>
      <t>HOSPITAL T Y Q PROF JUAN BOSCH</t>
    </r>
  </si>
  <si>
    <r>
      <t xml:space="preserve">Región: </t>
    </r>
    <r>
      <rPr>
        <u/>
        <sz val="8"/>
        <rFont val="Arial"/>
        <family val="2"/>
      </rPr>
      <t xml:space="preserve"> #8</t>
    </r>
  </si>
  <si>
    <r>
      <t xml:space="preserve">Provincia: </t>
    </r>
    <r>
      <rPr>
        <sz val="8"/>
        <rFont val="Arial"/>
        <family val="2"/>
      </rPr>
      <t>LA VEGA</t>
    </r>
  </si>
  <si>
    <r>
      <t xml:space="preserve">Municipio: </t>
    </r>
    <r>
      <rPr>
        <u/>
        <sz val="8"/>
        <rFont val="Arial"/>
        <family val="2"/>
      </rPr>
      <t>LA VEGA</t>
    </r>
  </si>
  <si>
    <r>
      <t>Período: F</t>
    </r>
    <r>
      <rPr>
        <sz val="8"/>
        <rFont val="Arial"/>
        <family val="2"/>
      </rPr>
      <t>EBRERO AMBAS CTAS.</t>
    </r>
  </si>
  <si>
    <r>
      <t xml:space="preserve">Año: </t>
    </r>
    <r>
      <rPr>
        <u/>
        <sz val="8"/>
        <rFont val="Arial"/>
        <family val="2"/>
      </rPr>
      <t>2017</t>
    </r>
  </si>
  <si>
    <t xml:space="preserve">Monto   Recibido   por   aportes   y   donaciones:      </t>
  </si>
  <si>
    <t># del primer recibo de caja:</t>
  </si>
  <si>
    <t xml:space="preserve"># del Ultimo recibo: </t>
  </si>
  <si>
    <t>Cantidad de cheques emitidos:</t>
  </si>
  <si>
    <t xml:space="preserve">Monto  en RD$: 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</si>
  <si>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</si>
  <si>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</si>
  <si>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</si>
  <si>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</si>
  <si>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</si>
  <si>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</si>
  <si>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</si>
  <si>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</si>
  <si>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</si>
  <si>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</si>
  <si>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</si>
  <si>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</si>
  <si>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</si>
  <si>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Remuneraciones</t>
  </si>
  <si>
    <t>Remuneraciones al personal</t>
  </si>
  <si>
    <t>Sueldos fijos</t>
  </si>
  <si>
    <t>Sueldo a medicos</t>
  </si>
  <si>
    <t>Incentivos y escalafón</t>
  </si>
  <si>
    <t>Remuneraciones al personal con carácter transitorio</t>
  </si>
  <si>
    <t>Sueldos Personal contratado e Igualado</t>
  </si>
  <si>
    <t>Sueldos Personal Nominal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</si>
  <si>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</si>
  <si>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</si>
  <si>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</si>
  <si>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</si>
  <si>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</si>
  <si>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</si>
  <si>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</si>
  <si>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</si>
  <si>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</si>
  <si>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</si>
  <si>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Compensacion por horas extraordinarias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</si>
  <si>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</si>
  <si>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</si>
  <si>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</si>
  <si>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</si>
  <si>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</si>
  <si>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</si>
  <si>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</si>
  <si>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</si>
  <si>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</si>
  <si>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</si>
  <si>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</si>
  <si>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</si>
  <si>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</si>
  <si>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</si>
  <si>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</si>
  <si>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</si>
  <si>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Servicios telefonicos de larga distanci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</si>
  <si>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</si>
  <si>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</si>
  <si>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</si>
  <si>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</si>
  <si>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</si>
  <si>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</si>
  <si>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</si>
  <si>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</si>
  <si>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</si>
  <si>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</si>
  <si>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</si>
  <si>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</si>
  <si>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</si>
  <si>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</si>
  <si>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</si>
  <si>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</si>
  <si>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</si>
  <si>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</si>
  <si>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</si>
  <si>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</si>
  <si>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</si>
  <si>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</si>
  <si>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</si>
  <si>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</si>
  <si>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</si>
  <si>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</si>
  <si>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</si>
  <si>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</si>
  <si>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</si>
  <si>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</si>
  <si>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</si>
  <si>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</si>
  <si>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</si>
  <si>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</si>
  <si>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</si>
  <si>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</si>
  <si>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</si>
  <si>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</si>
  <si>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</si>
  <si>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</si>
  <si>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</si>
  <si>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</si>
  <si>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</si>
  <si>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</si>
  <si>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</si>
  <si>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</si>
  <si>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</si>
  <si>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</si>
  <si>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</si>
  <si>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</si>
  <si>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</si>
  <si>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</si>
  <si>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</si>
  <si>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</si>
  <si>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</si>
  <si>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</si>
  <si>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</si>
  <si>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</si>
  <si>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</si>
  <si>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</si>
  <si>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</si>
  <si>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Otros Gastos por Idemniz.  y Compensaciones</t>
  </si>
  <si>
    <t>Materiales y Suministros</t>
  </si>
  <si>
    <t>Alimentos y productos Agroforestales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</si>
  <si>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</si>
  <si>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</si>
  <si>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</si>
  <si>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</si>
  <si>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</si>
  <si>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</si>
  <si>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</si>
  <si>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</si>
  <si>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</si>
  <si>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Prendas de vestir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</si>
  <si>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</si>
  <si>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</si>
  <si>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</si>
  <si>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</si>
  <si>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</si>
  <si>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</si>
  <si>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</si>
  <si>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</si>
  <si>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</si>
  <si>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</si>
  <si>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</si>
  <si>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</si>
  <si>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Productos de Cuero, Caucho y Plastico</t>
  </si>
  <si>
    <t>Cueros y Pieles</t>
  </si>
  <si>
    <t>Articulos de cueros</t>
  </si>
  <si>
    <t>Llantas y Neumaticos</t>
  </si>
  <si>
    <t>Articulos de Caucho</t>
  </si>
  <si>
    <t>Articulos de Plasticos</t>
  </si>
  <si>
    <t>Productos Minerales Metalicos y no Metalicos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</si>
  <si>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</si>
  <si>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</si>
  <si>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</si>
  <si>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</si>
  <si>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</si>
  <si>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</si>
  <si>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</si>
  <si>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</si>
  <si>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</si>
  <si>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</si>
  <si>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</si>
  <si>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</si>
  <si>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</si>
  <si>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</si>
  <si>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</si>
  <si>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</si>
  <si>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</si>
  <si>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</si>
  <si>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</si>
  <si>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Combustibles, Lubric., Prod. Quim. y Conexos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</si>
  <si>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</si>
  <si>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</si>
  <si>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</si>
  <si>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</si>
  <si>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</si>
  <si>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</si>
  <si>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</si>
  <si>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</si>
  <si>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</si>
  <si>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</si>
  <si>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</si>
  <si>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</si>
  <si>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</si>
  <si>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Productos y Utiles Varios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</si>
  <si>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</si>
  <si>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</si>
  <si>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</si>
  <si>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</si>
  <si>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</si>
  <si>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</si>
  <si>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</si>
  <si>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</si>
  <si>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</si>
  <si>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Transferencias Corriente</t>
  </si>
  <si>
    <t>Transferencias Corriente al Sector Privado</t>
  </si>
  <si>
    <t>Ayuda y Donaciones a Personas</t>
  </si>
  <si>
    <t>Ayuda y Donaciones Program. a hogares y Person.</t>
  </si>
  <si>
    <t>BIENES MUEBLES, INMUEBLES E INTANGIBLES</t>
  </si>
  <si>
    <t>MOBILIARIOS Y EQUIPOS</t>
  </si>
  <si>
    <t>Mueble de la Oficina y Estanteria</t>
  </si>
  <si>
    <t xml:space="preserve">Muebles de Alojamiento </t>
  </si>
  <si>
    <t>Equipos Computo</t>
  </si>
  <si>
    <t>Electrodometicos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</si>
  <si>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</si>
  <si>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</si>
  <si>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</si>
  <si>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</si>
  <si>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</si>
  <si>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</si>
  <si>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</si>
  <si>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</si>
  <si>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</si>
  <si>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VEHIC. Y EQU. DE TRANSP. TRACC. Y ELEVACIO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</si>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</sst>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color theme="1"/>
      <name val="Calibri"/>
      <family val="2"/>
      <scheme val="minor"/>
    </font>
    <font>
      <sz val="9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/>
    <xf numFmtId="0" fontId="6" fillId="0" borderId="0" xfId="0" applyFont="1"/>
    <xf numFmtId="43" fontId="6" fillId="0" borderId="0" xfId="0" applyNumberFormat="1" applyFont="1"/>
    <xf numFmtId="43" fontId="6" fillId="0" borderId="0" xfId="0" applyNumberFormat="1" applyFont="1" applyBorder="1"/>
    <xf numFmtId="0" fontId="3" fillId="0" borderId="0" xfId="0" applyFont="1" applyBorder="1"/>
    <xf numFmtId="0" fontId="0" fillId="0" borderId="0" xfId="0" applyBorder="1"/>
    <xf numFmtId="0" fontId="3" fillId="0" borderId="1" xfId="0" applyFont="1" applyBorder="1"/>
    <xf numFmtId="43" fontId="3" fillId="0" borderId="0" xfId="0" applyNumberFormat="1" applyFont="1"/>
    <xf numFmtId="0" fontId="3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6" fillId="3" borderId="15" xfId="0" applyFont="1" applyFill="1" applyBorder="1"/>
    <xf numFmtId="43" fontId="6" fillId="0" borderId="15" xfId="0" applyNumberFormat="1" applyFont="1" applyBorder="1" applyAlignment="1">
      <alignment horizontal="center"/>
    </xf>
    <xf numFmtId="43" fontId="3" fillId="0" borderId="15" xfId="0" applyNumberFormat="1" applyFont="1" applyBorder="1" applyAlignment="1">
      <alignment horizontal="center"/>
    </xf>
    <xf numFmtId="0" fontId="6" fillId="0" borderId="15" xfId="0" applyFont="1" applyBorder="1"/>
    <xf numFmtId="0" fontId="6" fillId="0" borderId="19" xfId="0" applyFont="1" applyBorder="1"/>
    <xf numFmtId="43" fontId="3" fillId="0" borderId="19" xfId="0" applyNumberFormat="1" applyFont="1" applyBorder="1" applyAlignment="1">
      <alignment horizontal="center"/>
    </xf>
    <xf numFmtId="43" fontId="6" fillId="0" borderId="19" xfId="0" applyNumberFormat="1" applyFont="1" applyBorder="1" applyAlignment="1">
      <alignment horizontal="center"/>
    </xf>
    <xf numFmtId="0" fontId="3" fillId="0" borderId="15" xfId="0" applyFont="1" applyBorder="1"/>
    <xf numFmtId="0" fontId="6" fillId="0" borderId="20" xfId="0" applyFont="1" applyBorder="1"/>
    <xf numFmtId="43" fontId="6" fillId="0" borderId="19" xfId="0" applyNumberFormat="1" applyFont="1" applyBorder="1"/>
    <xf numFmtId="0" fontId="3" fillId="0" borderId="19" xfId="0" applyFont="1" applyBorder="1"/>
    <xf numFmtId="0" fontId="6" fillId="3" borderId="19" xfId="0" applyFont="1" applyFill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0" fillId="0" borderId="19" xfId="0" applyBorder="1"/>
    <xf numFmtId="0" fontId="6" fillId="0" borderId="23" xfId="0" applyFont="1" applyBorder="1"/>
    <xf numFmtId="43" fontId="3" fillId="0" borderId="19" xfId="0" applyNumberFormat="1" applyFont="1" applyBorder="1"/>
    <xf numFmtId="0" fontId="6" fillId="0" borderId="22" xfId="0" applyFont="1" applyBorder="1"/>
    <xf numFmtId="0" fontId="9" fillId="0" borderId="19" xfId="0" applyFont="1" applyBorder="1"/>
    <xf numFmtId="43" fontId="8" fillId="0" borderId="19" xfId="0" applyNumberFormat="1" applyFont="1" applyBorder="1"/>
    <xf numFmtId="0" fontId="3" fillId="3" borderId="19" xfId="0" applyFont="1" applyFill="1" applyBorder="1"/>
    <xf numFmtId="43" fontId="6" fillId="0" borderId="27" xfId="0" applyNumberFormat="1" applyFont="1" applyBorder="1"/>
    <xf numFmtId="0" fontId="0" fillId="0" borderId="27" xfId="0" applyBorder="1"/>
    <xf numFmtId="0" fontId="6" fillId="0" borderId="27" xfId="0" applyFont="1" applyBorder="1"/>
    <xf numFmtId="43" fontId="3" fillId="0" borderId="7" xfId="0" applyNumberFormat="1" applyFont="1" applyBorder="1"/>
    <xf numFmtId="43" fontId="3" fillId="0" borderId="28" xfId="0" applyNumberFormat="1" applyFont="1" applyBorder="1"/>
    <xf numFmtId="43" fontId="3" fillId="0" borderId="28" xfId="1" applyFont="1" applyBorder="1"/>
    <xf numFmtId="0" fontId="0" fillId="0" borderId="8" xfId="0" applyBorder="1"/>
    <xf numFmtId="0" fontId="6" fillId="0" borderId="29" xfId="0" applyFont="1" applyBorder="1"/>
    <xf numFmtId="0" fontId="6" fillId="0" borderId="30" xfId="0" applyFont="1" applyBorder="1"/>
    <xf numFmtId="43" fontId="6" fillId="0" borderId="7" xfId="0" applyNumberFormat="1" applyFont="1" applyBorder="1"/>
    <xf numFmtId="43" fontId="6" fillId="0" borderId="28" xfId="0" applyNumberFormat="1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0" fillId="0" borderId="20" xfId="0" applyFont="1" applyFill="1" applyBorder="1"/>
    <xf numFmtId="0" fontId="10" fillId="0" borderId="21" xfId="0" applyFont="1" applyFill="1" applyBorder="1"/>
    <xf numFmtId="0" fontId="10" fillId="0" borderId="22" xfId="0" applyFont="1" applyFill="1" applyBorder="1"/>
    <xf numFmtId="0" fontId="7" fillId="0" borderId="20" xfId="0" applyFont="1" applyFill="1" applyBorder="1"/>
    <xf numFmtId="0" fontId="7" fillId="0" borderId="21" xfId="0" applyFont="1" applyFill="1" applyBorder="1"/>
    <xf numFmtId="0" fontId="7" fillId="0" borderId="22" xfId="0" applyFont="1" applyFill="1" applyBorder="1"/>
    <xf numFmtId="0" fontId="7" fillId="0" borderId="24" xfId="0" applyFont="1" applyBorder="1"/>
    <xf numFmtId="0" fontId="7" fillId="0" borderId="25" xfId="0" applyFont="1" applyBorder="1"/>
    <xf numFmtId="0" fontId="7" fillId="0" borderId="26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29" xfId="0" applyFont="1" applyBorder="1"/>
    <xf numFmtId="0" fontId="10" fillId="0" borderId="30" xfId="0" applyFont="1" applyBorder="1"/>
    <xf numFmtId="0" fontId="10" fillId="0" borderId="32" xfId="0" applyFont="1" applyBorder="1"/>
    <xf numFmtId="0" fontId="11" fillId="0" borderId="0" xfId="0" applyFont="1"/>
    <xf numFmtId="0" fontId="3" fillId="2" borderId="2" xfId="0" applyFont="1" applyFill="1" applyBorder="1" applyAlignment="1">
      <alignment horizontal="center" vertical="center" textRotation="90"/>
    </xf>
    <xf numFmtId="0" fontId="3" fillId="2" borderId="9" xfId="0" applyFont="1" applyFill="1" applyBorder="1" applyAlignment="1">
      <alignment horizontal="center" vertical="center" textRotation="90"/>
    </xf>
    <xf numFmtId="0" fontId="3" fillId="2" borderId="12" xfId="0" applyFont="1" applyFill="1" applyBorder="1" applyAlignment="1">
      <alignment horizontal="center" vertical="center" textRotation="90"/>
    </xf>
    <xf numFmtId="0" fontId="3" fillId="3" borderId="15" xfId="0" applyFont="1" applyFill="1" applyBorder="1"/>
    <xf numFmtId="0" fontId="3" fillId="0" borderId="24" xfId="0" applyFont="1" applyBorder="1"/>
    <xf numFmtId="0" fontId="3" fillId="0" borderId="31" xfId="0" applyFont="1" applyBorder="1"/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2" fillId="0" borderId="20" xfId="0" applyFont="1" applyBorder="1"/>
    <xf numFmtId="0" fontId="12" fillId="0" borderId="21" xfId="0" applyFont="1" applyBorder="1"/>
    <xf numFmtId="0" fontId="12" fillId="0" borderId="22" xfId="0" applyFont="1" applyBorder="1"/>
    <xf numFmtId="0" fontId="13" fillId="0" borderId="19" xfId="0" applyFont="1" applyBorder="1"/>
    <xf numFmtId="0" fontId="14" fillId="0" borderId="19" xfId="0" applyFont="1" applyBorder="1"/>
    <xf numFmtId="43" fontId="6" fillId="4" borderId="15" xfId="0" applyNumberFormat="1" applyFont="1" applyFill="1" applyBorder="1" applyAlignment="1">
      <alignment horizontal="center"/>
    </xf>
    <xf numFmtId="43" fontId="8" fillId="4" borderId="15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884958</xdr:colOff>
      <xdr:row>0</xdr:row>
      <xdr:rowOff>4329</xdr:rowOff>
    </xdr:from>
    <xdr:to>
      <xdr:col>8</xdr:col>
      <xdr:colOff>264968</xdr:colOff>
      <xdr:row>3</xdr:row>
      <xdr:rowOff>96116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058" y="4329"/>
          <a:ext cx="703985" cy="577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104775</xdr:colOff>
      <xdr:row>0</xdr:row>
      <xdr:rowOff>133350</xdr:rowOff>
    </xdr:from>
    <xdr:to>
      <xdr:col>12</xdr:col>
      <xdr:colOff>19050</xdr:colOff>
      <xdr:row>5</xdr:row>
      <xdr:rowOff>38100</xdr:rowOff>
    </xdr:to>
    <xdr:pic>
      <xdr:nvPicPr>
        <xdr:cNvPr id="3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133350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0</xdr:row>
      <xdr:rowOff>123825</xdr:rowOff>
    </xdr:from>
    <xdr:to>
      <xdr:col>5</xdr:col>
      <xdr:colOff>400050</xdr:colOff>
      <xdr:row>5</xdr:row>
      <xdr:rowOff>38100</xdr:rowOff>
    </xdr:to>
    <xdr:pic>
      <xdr:nvPicPr>
        <xdr:cNvPr id="4" name="4 Imagen" descr="logo sns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23825"/>
          <a:ext cx="990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720587</xdr:colOff>
      <xdr:row>12</xdr:row>
      <xdr:rowOff>0</xdr:rowOff>
    </xdr:from>
    <xdr:to>
      <xdr:col>7</xdr:col>
      <xdr:colOff>207065</xdr:colOff>
      <xdr:row>12</xdr:row>
      <xdr:rowOff>0</xdr:rowOff>
    </xdr:to>
    <xdr:cxnSp macro="">
      <xdr:nvCxnSpPr>
        <xdr:cNvPr id="5" name="4 Conector recto"/>
        <xdr:cNvCxnSpPr/>
      </xdr:nvCxnSpPr>
      <xdr:spPr>
        <a:xfrm>
          <a:off x="1501637" y="2286000"/>
          <a:ext cx="1029528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201681</xdr:colOff>
      <xdr:row>12</xdr:row>
      <xdr:rowOff>159854</xdr:rowOff>
    </xdr:from>
    <xdr:to>
      <xdr:col>7</xdr:col>
      <xdr:colOff>147844</xdr:colOff>
      <xdr:row>12</xdr:row>
      <xdr:rowOff>159854</xdr:rowOff>
    </xdr:to>
    <xdr:cxnSp macro="">
      <xdr:nvCxnSpPr>
        <xdr:cNvPr id="6" name="5 Conector recto"/>
        <xdr:cNvCxnSpPr/>
      </xdr:nvCxnSpPr>
      <xdr:spPr>
        <a:xfrm>
          <a:off x="1706631" y="2445854"/>
          <a:ext cx="765313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182217</xdr:colOff>
      <xdr:row>12</xdr:row>
      <xdr:rowOff>0</xdr:rowOff>
    </xdr:from>
    <xdr:to>
      <xdr:col>11</xdr:col>
      <xdr:colOff>66261</xdr:colOff>
      <xdr:row>12</xdr:row>
      <xdr:rowOff>0</xdr:rowOff>
    </xdr:to>
    <xdr:cxnSp macro="">
      <xdr:nvCxnSpPr>
        <xdr:cNvPr id="7" name="6 Conector recto"/>
        <xdr:cNvCxnSpPr/>
      </xdr:nvCxnSpPr>
      <xdr:spPr>
        <a:xfrm>
          <a:off x="5659092" y="1876425"/>
          <a:ext cx="703194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9</xdr:row>
      <xdr:rowOff>180975</xdr:rowOff>
    </xdr:from>
    <xdr:to>
      <xdr:col>6</xdr:col>
      <xdr:colOff>171450</xdr:colOff>
      <xdr:row>10</xdr:row>
      <xdr:rowOff>1</xdr:rowOff>
    </xdr:to>
    <xdr:cxnSp macro="">
      <xdr:nvCxnSpPr>
        <xdr:cNvPr id="8" name="7 Conector recto"/>
        <xdr:cNvCxnSpPr/>
      </xdr:nvCxnSpPr>
      <xdr:spPr>
        <a:xfrm flipV="1">
          <a:off x="447675" y="1895475"/>
          <a:ext cx="1228725" cy="9526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eynoso/Desktop/LIBROS%20ACTUALIZADOS/CON-ENE%20-%20DIC%202014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,14"/>
      <sheetName val="FEBRE 2014 "/>
      <sheetName val="FEB.AMB.2014"/>
      <sheetName val="MARZO 2014"/>
      <sheetName val="MAR. AMB. CTA 2014 "/>
      <sheetName val="ABRIL 2014"/>
      <sheetName val="ABRIL AMB. CTA. 2014 "/>
      <sheetName val="MAYO 2014"/>
      <sheetName val="MAYO AMBAS CTA. 2014 "/>
      <sheetName val="JUNIO 2014"/>
      <sheetName val="JUNIO AMBA CTA 2014 "/>
      <sheetName val="JULIO 2014"/>
      <sheetName val="JULIO amb. cta. 2014"/>
      <sheetName val="AGOSTO 2014"/>
      <sheetName val="AGOSTO AMBAS CTA. 2014"/>
      <sheetName val="SEPTIEMBRE 2014 "/>
      <sheetName val="SEPTIEMBRE AMBAS CTA.2014"/>
      <sheetName val="OCTUBRE 2014 "/>
      <sheetName val="OCTUBRE AMBAS CTA.2014"/>
      <sheetName val="NOVIEMBRE 2014"/>
      <sheetName val="NOVIEMBRE AMBAS CTA 2014"/>
      <sheetName val="ENE-OCT. GENERAL"/>
      <sheetName val="DICIEMBRE 2014  (2)"/>
      <sheetName val="DICIEMBRE 2014 "/>
      <sheetName val="DICIEMBRE AMBAS CUENTAS 2014"/>
      <sheetName val="SEP.DIC. AMBAS CTAS 2014"/>
      <sheetName val="ENERO 2015 "/>
      <sheetName val="ENERO AMBAS CUENTAS 2015"/>
      <sheetName val="FEBRERO 2015"/>
      <sheetName val="FEBRERO AMBAS CUENTAS 2015 "/>
      <sheetName val="MARZO 2015"/>
      <sheetName val="MARZO AMBAS CUEMTAS 2015"/>
      <sheetName val="ABRIL 2015"/>
      <sheetName val="ABRIL AMBAS CUENTAS 2015"/>
      <sheetName val="MAYO 2015"/>
      <sheetName val="MAYO AMBAS CUENTAS 2015"/>
      <sheetName val="JUNIO 2015"/>
      <sheetName val="JUNIO 2015 (2)"/>
      <sheetName val="JUNIO AMBAS CUENTAS 2015"/>
      <sheetName val="ENERO-JUNIO 2015"/>
      <sheetName val="JULIO 2015"/>
      <sheetName val="JULIO AMBAS CUENTAS 2015"/>
      <sheetName val="AGOSTO 2015"/>
      <sheetName val="AGOSTO AMBAS CUENTAS 2015"/>
      <sheetName val="JULIO 2015 (3)"/>
      <sheetName val="SEPTIEMBRE 2015"/>
      <sheetName val="SEPTIEMBRE AMBAS CUENTAS 2015"/>
      <sheetName val="OCTUBRE 2015"/>
      <sheetName val="OCTUBRE AMBAS CUENTAS 2015"/>
      <sheetName val="JULIO - NOVIEMBRE 2015"/>
      <sheetName val="NOVIEMBRE 2015"/>
      <sheetName val="NOVIEMBRE AMBAS CUENTAS 2015"/>
      <sheetName val="DICIEMBRE 2015"/>
      <sheetName val="DICIEMBRE AMBAS CUENTAS 2015"/>
      <sheetName val="ENERO 2016"/>
      <sheetName val="ENERO AMBAS CUENTAS2016"/>
      <sheetName val="FEBERO 2016"/>
      <sheetName val="FEBERO AMBAS CUENTAS 2016"/>
      <sheetName val="MARZO 2016"/>
      <sheetName val="MARZO AMBAS CUENTAS 2016"/>
      <sheetName val="TRIMESTRE ENERO-MARZO 2016"/>
      <sheetName val="ABRIL 2016"/>
      <sheetName val="ABRIL AMBAS CUENTAS 2016"/>
      <sheetName val="MAYO 2016"/>
      <sheetName val="MAYO 2016 (2)"/>
      <sheetName val="MAYO AMBAS CUENTAS 2016"/>
      <sheetName val="JUNIO 2016"/>
      <sheetName val="JUNIO 2016 (2)"/>
      <sheetName val="JUNIO AMBAS CUENTAS 2016"/>
      <sheetName val="TRIMESTRE ABRIL-JUNIO 2016"/>
      <sheetName val="SEMESTRE ENERO-JUNIO 2016"/>
      <sheetName val="SEMESTRE ENERO-JULIO 2016"/>
      <sheetName val="ABRIL 2016 (2)"/>
      <sheetName val="JULIO 2016"/>
      <sheetName val="JULIO 2016 (2)"/>
      <sheetName val="JULIO AMBAS CUENTAS 2016"/>
      <sheetName val="AGOSTO 2016"/>
      <sheetName val="AGOSTO AMBAS CUENTAS 2016"/>
      <sheetName val="AGOSTO 2016 (2)"/>
      <sheetName val="SEPTIEMBRE 2016"/>
      <sheetName val="SEPTIEMBRE 2016 (2)"/>
      <sheetName val="SEPT AMBAS CUENTAS 2016"/>
      <sheetName val="JULIO-SEPT. 2016"/>
      <sheetName val="OCTUBRE 2016"/>
      <sheetName val="DEL 26 AL 31 OCT. 2016"/>
      <sheetName val="OCTUBRE AMBAS CUENTAS 2016"/>
      <sheetName val="OCT. 2015-OCT.2016"/>
      <sheetName val="NOVIEMBRE 2016"/>
      <sheetName val="NOV.26 al 30 2016"/>
      <sheetName val="NOV. AMBAS CUENTAS 2016 (2)"/>
      <sheetName val="DICIEMBRE 2016"/>
      <sheetName val="DEL 1 AL 25 DICIEMBRE 2016"/>
      <sheetName val="DIC. AMBAS CUENTAS2016 "/>
      <sheetName val="DEL 26 AL 31 DIC. 2016"/>
      <sheetName val="JULIO-DIC.2016"/>
      <sheetName val="ENERO 2017"/>
      <sheetName val="ENERO AMBAS CUENTAS 2017"/>
      <sheetName val="1 AL 25 ENERO 2017"/>
      <sheetName val="26 AL 31 ENERO 2017"/>
      <sheetName val="FEBRERO 2017"/>
      <sheetName val="DEL 1 AL 25FEBRERO 2017"/>
      <sheetName val="FEBRERO AMBAS CTAS. 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9">
          <cell r="L19">
            <v>0</v>
          </cell>
        </row>
        <row r="20">
          <cell r="L20">
            <v>0</v>
          </cell>
        </row>
        <row r="21">
          <cell r="L21">
            <v>0</v>
          </cell>
        </row>
        <row r="22">
          <cell r="L22">
            <v>0</v>
          </cell>
        </row>
        <row r="24">
          <cell r="L24">
            <v>0</v>
          </cell>
        </row>
        <row r="25">
          <cell r="L25">
            <v>0</v>
          </cell>
        </row>
        <row r="28">
          <cell r="L28">
            <v>0</v>
          </cell>
        </row>
        <row r="30">
          <cell r="L30">
            <v>0</v>
          </cell>
        </row>
        <row r="31">
          <cell r="L31">
            <v>0</v>
          </cell>
        </row>
        <row r="32">
          <cell r="L32">
            <v>0</v>
          </cell>
        </row>
        <row r="33">
          <cell r="L33">
            <v>0</v>
          </cell>
        </row>
        <row r="34">
          <cell r="L34">
            <v>0</v>
          </cell>
        </row>
        <row r="35">
          <cell r="L35">
            <v>0</v>
          </cell>
        </row>
        <row r="36">
          <cell r="L36">
            <v>0</v>
          </cell>
        </row>
        <row r="37">
          <cell r="L37">
            <v>0</v>
          </cell>
        </row>
        <row r="38">
          <cell r="L38">
            <v>0</v>
          </cell>
        </row>
        <row r="39">
          <cell r="L39">
            <v>0</v>
          </cell>
        </row>
        <row r="40">
          <cell r="L40">
            <v>0</v>
          </cell>
        </row>
        <row r="41">
          <cell r="L41">
            <v>0</v>
          </cell>
        </row>
        <row r="42">
          <cell r="L42">
            <v>0</v>
          </cell>
        </row>
        <row r="43">
          <cell r="L43">
            <v>0</v>
          </cell>
        </row>
        <row r="44">
          <cell r="L44">
            <v>0</v>
          </cell>
        </row>
        <row r="45">
          <cell r="L45">
            <v>0</v>
          </cell>
        </row>
        <row r="46">
          <cell r="L46">
            <v>0</v>
          </cell>
        </row>
        <row r="47">
          <cell r="L47">
            <v>0</v>
          </cell>
        </row>
        <row r="48"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1">
          <cell r="L51">
            <v>0</v>
          </cell>
        </row>
        <row r="52">
          <cell r="L52">
            <v>0</v>
          </cell>
        </row>
        <row r="53">
          <cell r="L53">
            <v>0</v>
          </cell>
        </row>
        <row r="54">
          <cell r="L54">
            <v>152369.78</v>
          </cell>
        </row>
        <row r="55">
          <cell r="L55">
            <v>0</v>
          </cell>
        </row>
        <row r="56">
          <cell r="L56">
            <v>0</v>
          </cell>
        </row>
        <row r="57">
          <cell r="L57">
            <v>57939.09</v>
          </cell>
        </row>
        <row r="58">
          <cell r="L58">
            <v>0</v>
          </cell>
        </row>
        <row r="59">
          <cell r="L59">
            <v>0</v>
          </cell>
        </row>
        <row r="60">
          <cell r="L60">
            <v>0</v>
          </cell>
        </row>
        <row r="61">
          <cell r="L61">
            <v>0</v>
          </cell>
        </row>
        <row r="62">
          <cell r="L62">
            <v>0</v>
          </cell>
        </row>
        <row r="63">
          <cell r="L63">
            <v>124200</v>
          </cell>
        </row>
        <row r="64">
          <cell r="L64">
            <v>0</v>
          </cell>
        </row>
        <row r="65">
          <cell r="L65">
            <v>0</v>
          </cell>
        </row>
        <row r="66">
          <cell r="L66">
            <v>0</v>
          </cell>
        </row>
        <row r="67">
          <cell r="L67">
            <v>43050</v>
          </cell>
        </row>
        <row r="68">
          <cell r="L68">
            <v>0</v>
          </cell>
        </row>
        <row r="69">
          <cell r="L69">
            <v>0</v>
          </cell>
        </row>
        <row r="70">
          <cell r="L70">
            <v>0</v>
          </cell>
        </row>
        <row r="71">
          <cell r="L71">
            <v>1380</v>
          </cell>
        </row>
        <row r="72">
          <cell r="L72">
            <v>0</v>
          </cell>
        </row>
        <row r="73">
          <cell r="L73">
            <v>1100</v>
          </cell>
        </row>
        <row r="74">
          <cell r="L74">
            <v>0</v>
          </cell>
        </row>
        <row r="75">
          <cell r="L75">
            <v>0</v>
          </cell>
        </row>
        <row r="76">
          <cell r="L76">
            <v>0</v>
          </cell>
        </row>
        <row r="77">
          <cell r="L77">
            <v>0</v>
          </cell>
        </row>
        <row r="78">
          <cell r="L78">
            <v>0</v>
          </cell>
        </row>
        <row r="79">
          <cell r="L79">
            <v>0</v>
          </cell>
        </row>
        <row r="80">
          <cell r="L80">
            <v>0</v>
          </cell>
        </row>
        <row r="81">
          <cell r="L81">
            <v>0</v>
          </cell>
        </row>
        <row r="82">
          <cell r="L82">
            <v>0</v>
          </cell>
        </row>
        <row r="83">
          <cell r="L83">
            <v>168660</v>
          </cell>
        </row>
        <row r="84">
          <cell r="L84">
            <v>0</v>
          </cell>
        </row>
        <row r="85">
          <cell r="L85">
            <v>0</v>
          </cell>
        </row>
        <row r="86">
          <cell r="L86">
            <v>0</v>
          </cell>
        </row>
        <row r="87">
          <cell r="L87">
            <v>0</v>
          </cell>
        </row>
        <row r="88">
          <cell r="L88">
            <v>0</v>
          </cell>
        </row>
        <row r="89">
          <cell r="L89">
            <v>0</v>
          </cell>
        </row>
        <row r="90">
          <cell r="L90">
            <v>0</v>
          </cell>
        </row>
        <row r="91">
          <cell r="L91">
            <v>0</v>
          </cell>
        </row>
        <row r="92">
          <cell r="L92">
            <v>0</v>
          </cell>
        </row>
        <row r="93">
          <cell r="L93">
            <v>0</v>
          </cell>
        </row>
        <row r="94">
          <cell r="L94">
            <v>0</v>
          </cell>
        </row>
        <row r="95">
          <cell r="L95">
            <v>0</v>
          </cell>
        </row>
        <row r="96">
          <cell r="L96">
            <v>3150</v>
          </cell>
        </row>
        <row r="97">
          <cell r="L97">
            <v>0</v>
          </cell>
        </row>
        <row r="98">
          <cell r="L98">
            <v>0</v>
          </cell>
        </row>
        <row r="99">
          <cell r="L99">
            <v>0</v>
          </cell>
        </row>
        <row r="100">
          <cell r="L100">
            <v>0</v>
          </cell>
        </row>
        <row r="101">
          <cell r="L101">
            <v>0</v>
          </cell>
        </row>
        <row r="103">
          <cell r="L103">
            <v>0</v>
          </cell>
        </row>
        <row r="104">
          <cell r="L104">
            <v>0</v>
          </cell>
        </row>
        <row r="105">
          <cell r="L105">
            <v>141004.49</v>
          </cell>
        </row>
        <row r="106">
          <cell r="L106">
            <v>0</v>
          </cell>
        </row>
        <row r="107">
          <cell r="L107">
            <v>0</v>
          </cell>
        </row>
        <row r="108">
          <cell r="L108">
            <v>11884.36</v>
          </cell>
        </row>
        <row r="109">
          <cell r="L109">
            <v>0</v>
          </cell>
        </row>
        <row r="110">
          <cell r="L110">
            <v>0</v>
          </cell>
        </row>
        <row r="111">
          <cell r="L111">
            <v>2000</v>
          </cell>
        </row>
        <row r="112">
          <cell r="L112">
            <v>0</v>
          </cell>
        </row>
        <row r="113">
          <cell r="L113">
            <v>22881.360000000001</v>
          </cell>
        </row>
        <row r="114">
          <cell r="L114">
            <v>0</v>
          </cell>
        </row>
        <row r="115">
          <cell r="L115">
            <v>0</v>
          </cell>
        </row>
        <row r="116">
          <cell r="L116">
            <v>0</v>
          </cell>
        </row>
        <row r="117">
          <cell r="L117">
            <v>322070.5</v>
          </cell>
        </row>
        <row r="118">
          <cell r="L118">
            <v>386354.02</v>
          </cell>
        </row>
        <row r="120">
          <cell r="L120">
            <v>0</v>
          </cell>
        </row>
        <row r="121">
          <cell r="L121">
            <v>0</v>
          </cell>
        </row>
        <row r="122">
          <cell r="L122">
            <v>0</v>
          </cell>
        </row>
        <row r="123">
          <cell r="L123">
            <v>0</v>
          </cell>
        </row>
        <row r="124">
          <cell r="L124">
            <v>65835</v>
          </cell>
        </row>
        <row r="125">
          <cell r="L125">
            <v>0</v>
          </cell>
        </row>
        <row r="126">
          <cell r="L126">
            <v>0</v>
          </cell>
        </row>
        <row r="127">
          <cell r="L127">
            <v>0</v>
          </cell>
        </row>
        <row r="128">
          <cell r="L128">
            <v>4250</v>
          </cell>
        </row>
        <row r="129">
          <cell r="L129">
            <v>0</v>
          </cell>
        </row>
        <row r="130">
          <cell r="L130">
            <v>0</v>
          </cell>
        </row>
        <row r="131">
          <cell r="L131">
            <v>0</v>
          </cell>
        </row>
        <row r="132">
          <cell r="L132">
            <v>0</v>
          </cell>
        </row>
        <row r="133">
          <cell r="L133">
            <v>329632.3</v>
          </cell>
        </row>
        <row r="134">
          <cell r="L134">
            <v>0</v>
          </cell>
        </row>
        <row r="135">
          <cell r="L135">
            <v>0</v>
          </cell>
        </row>
        <row r="136">
          <cell r="L136">
            <v>0</v>
          </cell>
        </row>
        <row r="137">
          <cell r="L137">
            <v>0</v>
          </cell>
        </row>
        <row r="138">
          <cell r="L138">
            <v>155422.71</v>
          </cell>
        </row>
        <row r="139">
          <cell r="L139">
            <v>43830.659999999996</v>
          </cell>
        </row>
        <row r="140">
          <cell r="L140">
            <v>525</v>
          </cell>
        </row>
        <row r="141">
          <cell r="L141">
            <v>0</v>
          </cell>
        </row>
        <row r="142">
          <cell r="L142">
            <v>0</v>
          </cell>
        </row>
        <row r="143">
          <cell r="L143">
            <v>0</v>
          </cell>
        </row>
        <row r="144">
          <cell r="L144">
            <v>0</v>
          </cell>
        </row>
        <row r="145">
          <cell r="L145">
            <v>0</v>
          </cell>
        </row>
        <row r="146">
          <cell r="L146">
            <v>3855922.39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36892.239999999998</v>
          </cell>
        </row>
        <row r="153">
          <cell r="L153">
            <v>1310</v>
          </cell>
        </row>
        <row r="154">
          <cell r="L154">
            <v>253452.11</v>
          </cell>
        </row>
        <row r="157">
          <cell r="L157">
            <v>750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3320.49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7">
          <cell r="L177">
            <v>61408.97</v>
          </cell>
        </row>
        <row r="178">
          <cell r="L178">
            <v>593403.89</v>
          </cell>
        </row>
        <row r="179">
          <cell r="L179">
            <v>0</v>
          </cell>
        </row>
        <row r="180">
          <cell r="L180">
            <v>420</v>
          </cell>
        </row>
        <row r="181">
          <cell r="L181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520821.99</v>
          </cell>
        </row>
        <row r="186">
          <cell r="L186">
            <v>0</v>
          </cell>
        </row>
        <row r="187">
          <cell r="L187">
            <v>0</v>
          </cell>
        </row>
        <row r="191">
          <cell r="L191">
            <v>897.9</v>
          </cell>
        </row>
        <row r="192">
          <cell r="L192">
            <v>67963.05</v>
          </cell>
        </row>
        <row r="193">
          <cell r="L193">
            <v>491064.65</v>
          </cell>
        </row>
        <row r="194">
          <cell r="L194">
            <v>0</v>
          </cell>
        </row>
        <row r="195">
          <cell r="L195">
            <v>354925.26</v>
          </cell>
        </row>
        <row r="197">
          <cell r="L197">
            <v>180991.55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  <row r="201">
          <cell r="L201">
            <v>0</v>
          </cell>
        </row>
        <row r="202">
          <cell r="L202">
            <v>0</v>
          </cell>
        </row>
        <row r="203">
          <cell r="L203">
            <v>0</v>
          </cell>
        </row>
        <row r="204">
          <cell r="L204">
            <v>0</v>
          </cell>
        </row>
        <row r="205">
          <cell r="L205">
            <v>0</v>
          </cell>
        </row>
        <row r="206">
          <cell r="L206">
            <v>0</v>
          </cell>
        </row>
        <row r="207">
          <cell r="L207">
            <v>0</v>
          </cell>
        </row>
        <row r="208">
          <cell r="L208">
            <v>755</v>
          </cell>
        </row>
        <row r="209">
          <cell r="L209">
            <v>0</v>
          </cell>
        </row>
        <row r="210">
          <cell r="L210">
            <v>0</v>
          </cell>
        </row>
        <row r="211">
          <cell r="L211">
            <v>0</v>
          </cell>
        </row>
        <row r="212">
          <cell r="L212">
            <v>0</v>
          </cell>
        </row>
        <row r="213">
          <cell r="L213">
            <v>0</v>
          </cell>
        </row>
        <row r="214">
          <cell r="L214">
            <v>0</v>
          </cell>
        </row>
        <row r="215">
          <cell r="L215">
            <v>0</v>
          </cell>
        </row>
        <row r="216">
          <cell r="L216">
            <v>0</v>
          </cell>
        </row>
        <row r="217">
          <cell r="L217">
            <v>0</v>
          </cell>
        </row>
        <row r="218">
          <cell r="L218">
            <v>0</v>
          </cell>
        </row>
        <row r="219">
          <cell r="L219">
            <v>0</v>
          </cell>
        </row>
        <row r="220">
          <cell r="L220">
            <v>0</v>
          </cell>
        </row>
        <row r="221">
          <cell r="L221">
            <v>0</v>
          </cell>
        </row>
        <row r="222">
          <cell r="L222">
            <v>0</v>
          </cell>
        </row>
        <row r="223">
          <cell r="L223">
            <v>0</v>
          </cell>
        </row>
        <row r="226">
          <cell r="L226">
            <v>0</v>
          </cell>
        </row>
        <row r="227">
          <cell r="L227">
            <v>0</v>
          </cell>
        </row>
        <row r="228">
          <cell r="L228">
            <v>0</v>
          </cell>
        </row>
        <row r="229">
          <cell r="L229">
            <v>0</v>
          </cell>
        </row>
        <row r="230">
          <cell r="L230">
            <v>0</v>
          </cell>
        </row>
        <row r="231">
          <cell r="L231">
            <v>0</v>
          </cell>
        </row>
        <row r="232">
          <cell r="L232">
            <v>0</v>
          </cell>
        </row>
        <row r="234">
          <cell r="L234">
            <v>0</v>
          </cell>
        </row>
        <row r="235">
          <cell r="L235">
            <v>0</v>
          </cell>
        </row>
        <row r="236">
          <cell r="L236">
            <v>0</v>
          </cell>
        </row>
        <row r="237">
          <cell r="L237">
            <v>0</v>
          </cell>
        </row>
        <row r="238">
          <cell r="L238">
            <v>0</v>
          </cell>
        </row>
        <row r="239">
          <cell r="L239">
            <v>0</v>
          </cell>
        </row>
        <row r="241">
          <cell r="L241">
            <v>0</v>
          </cell>
        </row>
        <row r="242">
          <cell r="L242">
            <v>30000</v>
          </cell>
        </row>
      </sheetData>
      <sheetData sheetId="100"/>
      <sheetData sheetId="10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44"/>
  <sheetViews>
    <sheetView tabSelected="1" topLeftCell="A104" workbookViewId="0">
      <selection activeCell="N123" sqref="N123"/>
    </sheetView>
  </sheetViews>
  <sheetFormatPr baseColWidth="10" defaultRowHeight="15" x14ac:dyDescent="0.25"/>
  <cols>
    <col min="1" max="1" width="2.85546875" customWidth="1"/>
    <col min="2" max="2" width="3" customWidth="1"/>
    <col min="3" max="3" width="2.85546875" customWidth="1"/>
    <col min="4" max="4" width="3.140625" customWidth="1"/>
    <col min="5" max="5" width="4" style="71" customWidth="1"/>
    <col min="6" max="6" width="10.85546875" customWidth="1"/>
    <col min="7" max="7" width="12.28515625" customWidth="1"/>
    <col min="8" max="8" width="21.5703125" customWidth="1"/>
    <col min="9" max="9" width="14.42578125" customWidth="1"/>
    <col min="10" max="10" width="13" customWidth="1"/>
    <col min="11" max="11" width="12.28515625" customWidth="1"/>
    <col min="12" max="12" width="12.42578125" customWidth="1"/>
    <col min="13" max="13" width="2.85546875" customWidth="1"/>
  </cols>
  <sheetData>
    <row r="5" spans="1:13" x14ac:dyDescent="0.25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2" t="s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3" t="s">
        <v>3</v>
      </c>
      <c r="B8" s="3"/>
      <c r="C8" s="3"/>
      <c r="D8" s="3"/>
      <c r="E8" s="3"/>
      <c r="F8" s="3"/>
      <c r="G8" s="3"/>
      <c r="H8" s="3"/>
      <c r="I8" s="4"/>
      <c r="J8" s="4" t="s">
        <v>4</v>
      </c>
      <c r="K8" s="4"/>
      <c r="L8" s="4"/>
    </row>
    <row r="9" spans="1:13" x14ac:dyDescent="0.25">
      <c r="A9" s="4" t="s">
        <v>5</v>
      </c>
      <c r="B9" s="4"/>
      <c r="C9" s="4"/>
      <c r="D9" s="4"/>
      <c r="E9" s="4"/>
      <c r="F9" s="4"/>
      <c r="G9" s="4"/>
      <c r="H9" s="5"/>
      <c r="I9" s="4"/>
      <c r="J9" s="4" t="s">
        <v>6</v>
      </c>
      <c r="K9" s="4"/>
      <c r="L9" s="4"/>
    </row>
    <row r="10" spans="1:13" x14ac:dyDescent="0.25">
      <c r="A10" s="3" t="s">
        <v>7</v>
      </c>
      <c r="B10" s="3"/>
      <c r="C10" s="3"/>
      <c r="D10" s="3"/>
      <c r="E10" s="3"/>
      <c r="F10" s="3"/>
      <c r="G10" s="3"/>
      <c r="H10" s="5"/>
      <c r="I10" s="4"/>
      <c r="J10" s="4" t="s">
        <v>8</v>
      </c>
      <c r="K10" s="4"/>
      <c r="L10" s="4"/>
    </row>
    <row r="11" spans="1:13" x14ac:dyDescent="0.25">
      <c r="A11" s="3" t="s">
        <v>9</v>
      </c>
      <c r="B11" s="3"/>
      <c r="C11" s="3"/>
      <c r="D11" s="3"/>
      <c r="E11" s="3"/>
      <c r="F11" s="3"/>
      <c r="G11" s="3"/>
      <c r="H11" s="6">
        <v>0</v>
      </c>
      <c r="I11" s="4"/>
      <c r="J11" s="4"/>
      <c r="K11" s="4"/>
      <c r="L11" s="4"/>
    </row>
    <row r="12" spans="1:13" x14ac:dyDescent="0.25">
      <c r="A12" s="3" t="s">
        <v>10</v>
      </c>
      <c r="B12" s="3"/>
      <c r="C12" s="3"/>
      <c r="D12" s="3"/>
      <c r="E12" s="3"/>
      <c r="F12" s="3"/>
      <c r="G12" s="3"/>
      <c r="H12" s="7"/>
      <c r="I12" s="4"/>
      <c r="J12" s="3" t="s">
        <v>11</v>
      </c>
      <c r="K12" s="3"/>
      <c r="L12" s="8"/>
      <c r="M12" s="9"/>
    </row>
    <row r="13" spans="1:13" ht="15.75" thickBot="1" x14ac:dyDescent="0.3">
      <c r="A13" s="10" t="s">
        <v>12</v>
      </c>
      <c r="B13" s="10"/>
      <c r="C13" s="10"/>
      <c r="D13" s="10"/>
      <c r="E13" s="10"/>
      <c r="F13" s="10"/>
      <c r="G13" s="10"/>
      <c r="H13" s="10"/>
      <c r="I13" s="11"/>
      <c r="J13" s="11" t="s">
        <v>13</v>
      </c>
      <c r="K13" s="11"/>
      <c r="L13" s="11">
        <f>L243</f>
        <v>28130625.399999991</v>
      </c>
    </row>
    <row r="14" spans="1:13" ht="15.75" thickBot="1" x14ac:dyDescent="0.3">
      <c r="A14" s="72" t="s">
        <v>14</v>
      </c>
      <c r="B14" s="72" t="s">
        <v>15</v>
      </c>
      <c r="C14" s="72" t="s">
        <v>16</v>
      </c>
      <c r="D14" s="72" t="s">
        <v>17</v>
      </c>
      <c r="E14" s="72" t="s">
        <v>18</v>
      </c>
      <c r="F14" s="83" t="s">
        <v>19</v>
      </c>
      <c r="G14" s="84"/>
      <c r="H14" s="85"/>
      <c r="I14" s="78" t="s">
        <v>20</v>
      </c>
      <c r="J14" s="79"/>
      <c r="K14" s="79"/>
      <c r="L14" s="80"/>
      <c r="M14" s="12" t="s">
        <v>21</v>
      </c>
    </row>
    <row r="15" spans="1:13" ht="18.75" customHeight="1" x14ac:dyDescent="0.25">
      <c r="A15" s="73"/>
      <c r="B15" s="73"/>
      <c r="C15" s="73"/>
      <c r="D15" s="73"/>
      <c r="E15" s="73"/>
      <c r="F15" s="86"/>
      <c r="G15" s="87"/>
      <c r="H15" s="88"/>
      <c r="I15" s="81" t="s">
        <v>22</v>
      </c>
      <c r="J15" s="81" t="s">
        <v>23</v>
      </c>
      <c r="K15" s="81" t="s">
        <v>24</v>
      </c>
      <c r="L15" s="13" t="s">
        <v>25</v>
      </c>
      <c r="M15" s="14"/>
    </row>
    <row r="16" spans="1:13" ht="25.5" customHeight="1" thickBot="1" x14ac:dyDescent="0.3">
      <c r="A16" s="74"/>
      <c r="B16" s="74"/>
      <c r="C16" s="74"/>
      <c r="D16" s="74"/>
      <c r="E16" s="74"/>
      <c r="F16" s="89"/>
      <c r="G16" s="90"/>
      <c r="H16" s="91"/>
      <c r="I16" s="82"/>
      <c r="J16" s="82"/>
      <c r="K16" s="82"/>
      <c r="L16" s="15"/>
      <c r="M16" s="16"/>
    </row>
    <row r="17" spans="1:13" x14ac:dyDescent="0.25">
      <c r="A17" s="17">
        <v>2</v>
      </c>
      <c r="B17" s="17">
        <v>1</v>
      </c>
      <c r="C17" s="17"/>
      <c r="D17" s="17"/>
      <c r="E17" s="75"/>
      <c r="F17" s="50" t="s">
        <v>26</v>
      </c>
      <c r="G17" s="51"/>
      <c r="H17" s="52"/>
      <c r="I17" s="18">
        <f>J18+J30+J40+J43+J46</f>
        <v>19638786.640000001</v>
      </c>
      <c r="J17" s="18"/>
      <c r="K17" s="19"/>
      <c r="L17" s="97">
        <f>'[1]FEBRERO 2017'!L17</f>
        <v>0</v>
      </c>
      <c r="M17" s="20"/>
    </row>
    <row r="18" spans="1:13" x14ac:dyDescent="0.25">
      <c r="A18" s="21">
        <v>2</v>
      </c>
      <c r="B18" s="21">
        <v>1</v>
      </c>
      <c r="C18" s="21">
        <v>1</v>
      </c>
      <c r="D18" s="21"/>
      <c r="E18" s="27"/>
      <c r="F18" s="29" t="s">
        <v>27</v>
      </c>
      <c r="G18" s="30"/>
      <c r="H18" s="31"/>
      <c r="I18" s="22"/>
      <c r="J18" s="22">
        <f>SUM(K19+K23)</f>
        <v>17032579.789999999</v>
      </c>
      <c r="K18" s="22"/>
      <c r="L18" s="97">
        <f>'[1]FEBRERO 2017'!L18</f>
        <v>0</v>
      </c>
      <c r="M18" s="21"/>
    </row>
    <row r="19" spans="1:13" x14ac:dyDescent="0.25">
      <c r="A19" s="21">
        <v>2</v>
      </c>
      <c r="B19" s="21">
        <v>1</v>
      </c>
      <c r="C19" s="21">
        <v>1</v>
      </c>
      <c r="D19" s="21">
        <v>1</v>
      </c>
      <c r="E19" s="27"/>
      <c r="F19" s="29" t="s">
        <v>28</v>
      </c>
      <c r="G19" s="30"/>
      <c r="H19" s="31"/>
      <c r="I19" s="22"/>
      <c r="J19" s="22"/>
      <c r="K19" s="22">
        <f>SUM(L20:L22)</f>
        <v>1017559.88</v>
      </c>
      <c r="L19" s="97">
        <f>'[1]FEBRERO 2017'!L19</f>
        <v>0</v>
      </c>
      <c r="M19" s="21"/>
    </row>
    <row r="20" spans="1:13" x14ac:dyDescent="0.25">
      <c r="A20" s="21">
        <v>2</v>
      </c>
      <c r="B20" s="21">
        <v>1</v>
      </c>
      <c r="C20" s="21">
        <v>1</v>
      </c>
      <c r="D20" s="21">
        <v>1</v>
      </c>
      <c r="E20" s="27">
        <v>0.1</v>
      </c>
      <c r="F20" s="53" t="s">
        <v>29</v>
      </c>
      <c r="G20" s="54"/>
      <c r="H20" s="55"/>
      <c r="I20" s="22"/>
      <c r="J20" s="22"/>
      <c r="K20" s="23"/>
      <c r="L20" s="97">
        <f>'[1]FEBRERO 2017'!L20+1017559.88</f>
        <v>1017559.88</v>
      </c>
      <c r="M20" s="21"/>
    </row>
    <row r="21" spans="1:13" x14ac:dyDescent="0.25">
      <c r="A21" s="21">
        <v>2</v>
      </c>
      <c r="B21" s="21">
        <v>1</v>
      </c>
      <c r="C21" s="21">
        <v>1</v>
      </c>
      <c r="D21" s="21">
        <v>1</v>
      </c>
      <c r="E21" s="27">
        <v>0.2</v>
      </c>
      <c r="F21" s="56" t="s">
        <v>30</v>
      </c>
      <c r="G21" s="57"/>
      <c r="H21" s="58"/>
      <c r="I21" s="22"/>
      <c r="J21" s="22"/>
      <c r="K21" s="22"/>
      <c r="L21" s="97">
        <f>'[1]FEBRERO 2017'!L21</f>
        <v>0</v>
      </c>
      <c r="M21" s="21"/>
    </row>
    <row r="22" spans="1:13" x14ac:dyDescent="0.25">
      <c r="A22" s="21">
        <v>2</v>
      </c>
      <c r="B22" s="21">
        <v>1</v>
      </c>
      <c r="C22" s="21">
        <v>1</v>
      </c>
      <c r="D22" s="21">
        <v>1</v>
      </c>
      <c r="E22" s="27">
        <v>0.5</v>
      </c>
      <c r="F22" s="56" t="s">
        <v>31</v>
      </c>
      <c r="G22" s="57"/>
      <c r="H22" s="58"/>
      <c r="I22" s="22"/>
      <c r="J22" s="22"/>
      <c r="K22" s="22"/>
      <c r="L22" s="97">
        <f>'[1]FEBRERO 2017'!L22</f>
        <v>0</v>
      </c>
      <c r="M22" s="21"/>
    </row>
    <row r="23" spans="1:13" x14ac:dyDescent="0.25">
      <c r="A23" s="21">
        <v>2</v>
      </c>
      <c r="B23" s="21">
        <v>1</v>
      </c>
      <c r="C23" s="21">
        <v>1</v>
      </c>
      <c r="D23" s="21">
        <v>2</v>
      </c>
      <c r="E23" s="27"/>
      <c r="F23" s="29" t="s">
        <v>32</v>
      </c>
      <c r="G23" s="30"/>
      <c r="H23" s="31"/>
      <c r="I23" s="22"/>
      <c r="J23" s="22"/>
      <c r="K23" s="22">
        <f>SUM(L24:L29)</f>
        <v>16015019.91</v>
      </c>
      <c r="L23" s="97">
        <f>'[1]FEBRERO 2017'!L23</f>
        <v>0</v>
      </c>
      <c r="M23" s="21"/>
    </row>
    <row r="24" spans="1:13" x14ac:dyDescent="0.25">
      <c r="A24" s="21">
        <v>2</v>
      </c>
      <c r="B24" s="21">
        <v>1</v>
      </c>
      <c r="C24" s="21">
        <v>1</v>
      </c>
      <c r="D24" s="21">
        <v>2</v>
      </c>
      <c r="E24" s="27">
        <v>0.1</v>
      </c>
      <c r="F24" s="59" t="s">
        <v>33</v>
      </c>
      <c r="G24" s="60"/>
      <c r="H24" s="61"/>
      <c r="I24" s="22"/>
      <c r="J24" s="22"/>
      <c r="K24" s="23"/>
      <c r="L24" s="97">
        <f>'[1]FEBRERO 2017'!L24+16015019.91</f>
        <v>16015019.91</v>
      </c>
      <c r="M24" s="21"/>
    </row>
    <row r="25" spans="1:13" x14ac:dyDescent="0.25">
      <c r="A25" s="21">
        <v>2</v>
      </c>
      <c r="B25" s="21">
        <v>1</v>
      </c>
      <c r="C25" s="21">
        <v>1</v>
      </c>
      <c r="D25" s="21">
        <v>2</v>
      </c>
      <c r="E25" s="27">
        <v>0.2</v>
      </c>
      <c r="F25" s="59" t="s">
        <v>34</v>
      </c>
      <c r="G25" s="60"/>
      <c r="H25" s="61"/>
      <c r="I25" s="22"/>
      <c r="J25" s="22"/>
      <c r="K25" s="23" t="s">
        <v>35</v>
      </c>
      <c r="L25" s="97">
        <f>'[1]FEBRERO 2017'!L25</f>
        <v>0</v>
      </c>
      <c r="M25" s="21"/>
    </row>
    <row r="26" spans="1:13" x14ac:dyDescent="0.25">
      <c r="A26" s="21">
        <v>2</v>
      </c>
      <c r="B26" s="20">
        <v>1</v>
      </c>
      <c r="C26" s="20">
        <v>1</v>
      </c>
      <c r="D26" s="20">
        <v>2</v>
      </c>
      <c r="E26" s="24">
        <v>0.3</v>
      </c>
      <c r="F26" s="56" t="s">
        <v>36</v>
      </c>
      <c r="G26" s="57"/>
      <c r="H26" s="58"/>
      <c r="I26" s="22"/>
      <c r="J26" s="22"/>
      <c r="K26" s="23"/>
      <c r="L26" s="97">
        <f>'[1]FEBRERO 2017'!L26</f>
        <v>0</v>
      </c>
      <c r="M26" s="21"/>
    </row>
    <row r="27" spans="1:13" x14ac:dyDescent="0.25">
      <c r="A27" s="21">
        <v>2</v>
      </c>
      <c r="B27" s="20">
        <v>1</v>
      </c>
      <c r="C27" s="20">
        <v>1</v>
      </c>
      <c r="D27" s="20">
        <v>4</v>
      </c>
      <c r="E27" s="24">
        <v>0.1</v>
      </c>
      <c r="F27" s="56" t="s">
        <v>37</v>
      </c>
      <c r="G27" s="57"/>
      <c r="H27" s="58"/>
      <c r="I27" s="22"/>
      <c r="J27" s="22"/>
      <c r="K27" s="23"/>
      <c r="L27" s="97">
        <f>'[1]FEBRERO 2017'!L27</f>
        <v>0</v>
      </c>
      <c r="M27" s="21"/>
    </row>
    <row r="28" spans="1:13" x14ac:dyDescent="0.25">
      <c r="A28" s="21">
        <v>2</v>
      </c>
      <c r="B28" s="20">
        <v>1</v>
      </c>
      <c r="C28" s="20">
        <v>1</v>
      </c>
      <c r="D28" s="20">
        <v>5</v>
      </c>
      <c r="E28" s="24">
        <v>0.3</v>
      </c>
      <c r="F28" s="59" t="s">
        <v>38</v>
      </c>
      <c r="G28" s="60"/>
      <c r="H28" s="61"/>
      <c r="I28" s="22"/>
      <c r="J28" s="22"/>
      <c r="K28" s="23"/>
      <c r="L28" s="97">
        <f>'[1]FEBRERO 2017'!L28</f>
        <v>0</v>
      </c>
      <c r="M28" s="21"/>
    </row>
    <row r="29" spans="1:13" x14ac:dyDescent="0.25">
      <c r="A29" s="21">
        <v>2</v>
      </c>
      <c r="B29" s="20">
        <v>1</v>
      </c>
      <c r="C29" s="20">
        <v>1</v>
      </c>
      <c r="D29" s="20">
        <v>5</v>
      </c>
      <c r="E29" s="24">
        <v>0.4</v>
      </c>
      <c r="F29" s="56" t="s">
        <v>39</v>
      </c>
      <c r="G29" s="57"/>
      <c r="H29" s="58"/>
      <c r="I29" s="22"/>
      <c r="J29" s="22"/>
      <c r="K29" s="23"/>
      <c r="L29" s="97">
        <f>'[1]FEBRERO 2017'!L29</f>
        <v>0</v>
      </c>
      <c r="M29" s="21"/>
    </row>
    <row r="30" spans="1:13" x14ac:dyDescent="0.25">
      <c r="A30" s="21">
        <v>2</v>
      </c>
      <c r="B30" s="20">
        <v>1</v>
      </c>
      <c r="C30" s="20">
        <v>2</v>
      </c>
      <c r="D30" s="20"/>
      <c r="E30" s="24"/>
      <c r="F30" s="59" t="s">
        <v>40</v>
      </c>
      <c r="G30" s="60"/>
      <c r="H30" s="61"/>
      <c r="I30" s="22"/>
      <c r="J30" s="22">
        <f>SUM(K31+K33)</f>
        <v>0</v>
      </c>
      <c r="K30" s="23"/>
      <c r="L30" s="97">
        <f>'[1]FEBRERO 2017'!L30</f>
        <v>0</v>
      </c>
      <c r="M30" s="21"/>
    </row>
    <row r="31" spans="1:13" x14ac:dyDescent="0.25">
      <c r="A31" s="21">
        <v>2</v>
      </c>
      <c r="B31" s="20">
        <v>1</v>
      </c>
      <c r="C31" s="20">
        <v>2</v>
      </c>
      <c r="D31" s="20">
        <v>1</v>
      </c>
      <c r="E31" s="24"/>
      <c r="F31" s="59" t="s">
        <v>41</v>
      </c>
      <c r="G31" s="60"/>
      <c r="H31" s="61"/>
      <c r="I31" s="22"/>
      <c r="J31" s="22"/>
      <c r="K31" s="23">
        <f>SUM(L32)</f>
        <v>0</v>
      </c>
      <c r="L31" s="97">
        <f>'[1]FEBRERO 2017'!L31</f>
        <v>0</v>
      </c>
      <c r="M31" s="21"/>
    </row>
    <row r="32" spans="1:13" x14ac:dyDescent="0.25">
      <c r="A32" s="21">
        <v>2</v>
      </c>
      <c r="B32" s="20">
        <v>1</v>
      </c>
      <c r="C32" s="20">
        <v>2</v>
      </c>
      <c r="D32" s="20">
        <v>1</v>
      </c>
      <c r="E32" s="24">
        <v>0.1</v>
      </c>
      <c r="F32" s="56" t="s">
        <v>42</v>
      </c>
      <c r="G32" s="57"/>
      <c r="H32" s="58"/>
      <c r="I32" s="22"/>
      <c r="J32" s="22"/>
      <c r="K32" s="23"/>
      <c r="L32" s="97">
        <f>'[1]FEBRERO 2017'!L32</f>
        <v>0</v>
      </c>
      <c r="M32" s="21"/>
    </row>
    <row r="33" spans="1:13" x14ac:dyDescent="0.25">
      <c r="A33" s="21">
        <v>2</v>
      </c>
      <c r="B33" s="24">
        <v>1</v>
      </c>
      <c r="C33" s="24">
        <v>2</v>
      </c>
      <c r="D33" s="24">
        <v>2</v>
      </c>
      <c r="E33" s="24"/>
      <c r="F33" s="59" t="s">
        <v>43</v>
      </c>
      <c r="G33" s="60"/>
      <c r="H33" s="61"/>
      <c r="I33" s="22"/>
      <c r="J33" s="22"/>
      <c r="K33" s="23">
        <f>SUM(L34:L37)</f>
        <v>0</v>
      </c>
      <c r="L33" s="97">
        <f>'[1]FEBRERO 2017'!L33</f>
        <v>0</v>
      </c>
      <c r="M33" s="21"/>
    </row>
    <row r="34" spans="1:13" x14ac:dyDescent="0.25">
      <c r="A34" s="21">
        <v>2</v>
      </c>
      <c r="B34" s="20">
        <v>1</v>
      </c>
      <c r="C34" s="20">
        <v>2</v>
      </c>
      <c r="D34" s="20">
        <v>2</v>
      </c>
      <c r="E34" s="24">
        <v>0.1</v>
      </c>
      <c r="F34" s="56" t="s">
        <v>44</v>
      </c>
      <c r="G34" s="57"/>
      <c r="H34" s="58"/>
      <c r="I34" s="22"/>
      <c r="J34" s="22"/>
      <c r="K34" s="23"/>
      <c r="L34" s="97">
        <f>'[1]FEBRERO 2017'!L34</f>
        <v>0</v>
      </c>
      <c r="M34" s="21"/>
    </row>
    <row r="35" spans="1:13" x14ac:dyDescent="0.25">
      <c r="A35" s="21">
        <v>2</v>
      </c>
      <c r="B35" s="20">
        <v>1</v>
      </c>
      <c r="C35" s="20">
        <v>2</v>
      </c>
      <c r="D35" s="20">
        <v>2</v>
      </c>
      <c r="E35" s="24">
        <v>0.2</v>
      </c>
      <c r="F35" s="56" t="s">
        <v>45</v>
      </c>
      <c r="G35" s="57"/>
      <c r="H35" s="58"/>
      <c r="I35" s="22"/>
      <c r="J35" s="22"/>
      <c r="K35" s="23"/>
      <c r="L35" s="97">
        <f>'[1]FEBRERO 2017'!L35</f>
        <v>0</v>
      </c>
      <c r="M35" s="21"/>
    </row>
    <row r="36" spans="1:13" x14ac:dyDescent="0.25">
      <c r="A36" s="21">
        <v>2</v>
      </c>
      <c r="B36" s="20">
        <v>1</v>
      </c>
      <c r="C36" s="20">
        <v>2</v>
      </c>
      <c r="D36" s="20">
        <v>2</v>
      </c>
      <c r="E36" s="24">
        <v>0.4</v>
      </c>
      <c r="F36" s="56" t="s">
        <v>46</v>
      </c>
      <c r="G36" s="57"/>
      <c r="H36" s="58"/>
      <c r="I36" s="22"/>
      <c r="J36" s="22"/>
      <c r="K36" s="23"/>
      <c r="L36" s="97">
        <f>'[1]FEBRERO 2017'!L36</f>
        <v>0</v>
      </c>
      <c r="M36" s="25"/>
    </row>
    <row r="37" spans="1:13" x14ac:dyDescent="0.25">
      <c r="A37" s="21">
        <v>2</v>
      </c>
      <c r="B37" s="20">
        <v>1</v>
      </c>
      <c r="C37" s="20">
        <v>2</v>
      </c>
      <c r="D37" s="20">
        <v>2</v>
      </c>
      <c r="E37" s="24">
        <v>0.5</v>
      </c>
      <c r="F37" s="56" t="s">
        <v>47</v>
      </c>
      <c r="G37" s="57"/>
      <c r="H37" s="58"/>
      <c r="I37" s="26"/>
      <c r="J37" s="26"/>
      <c r="K37" s="26"/>
      <c r="L37" s="97">
        <f>'[1]FEBRERO 2017'!L37</f>
        <v>0</v>
      </c>
      <c r="M37" s="25"/>
    </row>
    <row r="38" spans="1:13" x14ac:dyDescent="0.25">
      <c r="A38" s="21">
        <v>2</v>
      </c>
      <c r="B38" s="21">
        <v>1</v>
      </c>
      <c r="C38" s="21">
        <v>2</v>
      </c>
      <c r="D38" s="21">
        <v>3</v>
      </c>
      <c r="E38" s="27"/>
      <c r="F38" s="29" t="s">
        <v>48</v>
      </c>
      <c r="G38" s="30"/>
      <c r="H38" s="31"/>
      <c r="I38" s="26"/>
      <c r="J38" s="26"/>
      <c r="K38" s="26">
        <f>SUM(L39)</f>
        <v>0</v>
      </c>
      <c r="L38" s="97">
        <f>'[1]FEBRERO 2017'!L38</f>
        <v>0</v>
      </c>
      <c r="M38" s="25"/>
    </row>
    <row r="39" spans="1:13" x14ac:dyDescent="0.25">
      <c r="A39" s="21">
        <v>2</v>
      </c>
      <c r="B39" s="21">
        <v>1</v>
      </c>
      <c r="C39" s="21">
        <v>2</v>
      </c>
      <c r="D39" s="21">
        <v>3</v>
      </c>
      <c r="E39" s="27">
        <v>0.1</v>
      </c>
      <c r="F39" s="29" t="s">
        <v>48</v>
      </c>
      <c r="G39" s="30"/>
      <c r="H39" s="31"/>
      <c r="I39" s="26"/>
      <c r="J39" s="26"/>
      <c r="K39" s="26"/>
      <c r="L39" s="97">
        <f>'[1]FEBRERO 2017'!L39</f>
        <v>0</v>
      </c>
      <c r="M39" s="25"/>
    </row>
    <row r="40" spans="1:13" x14ac:dyDescent="0.25">
      <c r="A40" s="21">
        <v>2</v>
      </c>
      <c r="B40" s="21">
        <v>1</v>
      </c>
      <c r="C40" s="21">
        <v>3</v>
      </c>
      <c r="D40" s="21"/>
      <c r="E40" s="27"/>
      <c r="F40" s="53" t="s">
        <v>49</v>
      </c>
      <c r="G40" s="54"/>
      <c r="H40" s="55"/>
      <c r="I40" s="26"/>
      <c r="J40" s="26">
        <f>K41</f>
        <v>0</v>
      </c>
      <c r="K40" s="26"/>
      <c r="L40" s="97">
        <f>'[1]FEBRERO 2017'!L40</f>
        <v>0</v>
      </c>
      <c r="M40" s="25"/>
    </row>
    <row r="41" spans="1:13" x14ac:dyDescent="0.25">
      <c r="A41" s="21">
        <v>2</v>
      </c>
      <c r="B41" s="27">
        <v>1</v>
      </c>
      <c r="C41" s="27">
        <v>3</v>
      </c>
      <c r="D41" s="27">
        <v>1</v>
      </c>
      <c r="E41" s="27"/>
      <c r="F41" s="29" t="s">
        <v>50</v>
      </c>
      <c r="G41" s="30"/>
      <c r="H41" s="31"/>
      <c r="I41" s="26"/>
      <c r="J41" s="26"/>
      <c r="K41" s="26">
        <f>SUM(L42)</f>
        <v>0</v>
      </c>
      <c r="L41" s="97">
        <f>'[1]FEBRERO 2017'!L41</f>
        <v>0</v>
      </c>
      <c r="M41" s="25"/>
    </row>
    <row r="42" spans="1:13" x14ac:dyDescent="0.25">
      <c r="A42" s="21">
        <v>2</v>
      </c>
      <c r="B42" s="21">
        <v>1</v>
      </c>
      <c r="C42" s="21">
        <v>3</v>
      </c>
      <c r="D42" s="21">
        <v>1</v>
      </c>
      <c r="E42" s="27">
        <v>0.1</v>
      </c>
      <c r="F42" s="53" t="s">
        <v>51</v>
      </c>
      <c r="G42" s="54"/>
      <c r="H42" s="55"/>
      <c r="I42" s="26"/>
      <c r="J42" s="26"/>
      <c r="K42" s="26"/>
      <c r="L42" s="97">
        <f>'[1]FEBRERO 2017'!L42</f>
        <v>0</v>
      </c>
      <c r="M42" s="25"/>
    </row>
    <row r="43" spans="1:13" x14ac:dyDescent="0.25">
      <c r="A43" s="21">
        <v>2</v>
      </c>
      <c r="B43" s="27">
        <v>1</v>
      </c>
      <c r="C43" s="27">
        <v>4</v>
      </c>
      <c r="D43" s="27"/>
      <c r="E43" s="27"/>
      <c r="F43" s="29" t="s">
        <v>52</v>
      </c>
      <c r="G43" s="30"/>
      <c r="H43" s="31"/>
      <c r="I43" s="26"/>
      <c r="J43" s="26">
        <f>K44</f>
        <v>0</v>
      </c>
      <c r="K43" s="26"/>
      <c r="L43" s="97">
        <f>'[1]FEBRERO 2017'!L43</f>
        <v>0</v>
      </c>
      <c r="M43" s="25"/>
    </row>
    <row r="44" spans="1:13" x14ac:dyDescent="0.25">
      <c r="A44" s="21">
        <v>2</v>
      </c>
      <c r="B44" s="27">
        <v>1</v>
      </c>
      <c r="C44" s="27">
        <v>4</v>
      </c>
      <c r="D44" s="27">
        <v>1</v>
      </c>
      <c r="E44" s="27"/>
      <c r="F44" s="29" t="s">
        <v>53</v>
      </c>
      <c r="G44" s="30"/>
      <c r="H44" s="31"/>
      <c r="I44" s="26"/>
      <c r="J44" s="26"/>
      <c r="K44" s="26">
        <f>SUM(L45)</f>
        <v>0</v>
      </c>
      <c r="L44" s="97">
        <f>'[1]FEBRERO 2017'!L44</f>
        <v>0</v>
      </c>
      <c r="M44" s="25"/>
    </row>
    <row r="45" spans="1:13" x14ac:dyDescent="0.25">
      <c r="A45" s="21">
        <v>2</v>
      </c>
      <c r="B45" s="21">
        <v>1</v>
      </c>
      <c r="C45" s="21">
        <v>4</v>
      </c>
      <c r="D45" s="21">
        <v>1</v>
      </c>
      <c r="E45" s="27">
        <v>0.1</v>
      </c>
      <c r="F45" s="53" t="s">
        <v>53</v>
      </c>
      <c r="G45" s="54"/>
      <c r="H45" s="55"/>
      <c r="I45" s="26"/>
      <c r="J45" s="26"/>
      <c r="K45" s="26"/>
      <c r="L45" s="97">
        <f>'[1]FEBRERO 2017'!L45</f>
        <v>0</v>
      </c>
      <c r="M45" s="25"/>
    </row>
    <row r="46" spans="1:13" x14ac:dyDescent="0.25">
      <c r="A46" s="21">
        <v>2</v>
      </c>
      <c r="B46" s="27">
        <v>1</v>
      </c>
      <c r="C46" s="27">
        <v>5</v>
      </c>
      <c r="D46" s="27"/>
      <c r="E46" s="27"/>
      <c r="F46" s="29" t="s">
        <v>54</v>
      </c>
      <c r="G46" s="30"/>
      <c r="H46" s="31"/>
      <c r="I46" s="26"/>
      <c r="J46" s="26">
        <f>K47</f>
        <v>2606206.85</v>
      </c>
      <c r="K46" s="26"/>
      <c r="L46" s="97">
        <f>'[1]FEBRERO 2017'!L46</f>
        <v>0</v>
      </c>
      <c r="M46" s="21"/>
    </row>
    <row r="47" spans="1:13" x14ac:dyDescent="0.25">
      <c r="A47" s="21">
        <v>2</v>
      </c>
      <c r="B47" s="27">
        <v>1</v>
      </c>
      <c r="C47" s="27">
        <v>5</v>
      </c>
      <c r="D47" s="27">
        <v>1</v>
      </c>
      <c r="E47" s="27"/>
      <c r="F47" s="29" t="s">
        <v>55</v>
      </c>
      <c r="G47" s="30"/>
      <c r="H47" s="31"/>
      <c r="I47" s="26"/>
      <c r="J47" s="26"/>
      <c r="K47" s="26">
        <f>SUM(L48:L50)</f>
        <v>2606206.85</v>
      </c>
      <c r="L47" s="97">
        <f>'[1]FEBRERO 2017'!L47</f>
        <v>0</v>
      </c>
      <c r="M47" s="25"/>
    </row>
    <row r="48" spans="1:13" x14ac:dyDescent="0.25">
      <c r="A48" s="21">
        <v>2</v>
      </c>
      <c r="B48" s="21">
        <v>1</v>
      </c>
      <c r="C48" s="21">
        <v>5</v>
      </c>
      <c r="D48" s="21">
        <v>1</v>
      </c>
      <c r="E48" s="27">
        <v>0.1</v>
      </c>
      <c r="F48" s="53" t="s">
        <v>56</v>
      </c>
      <c r="G48" s="54"/>
      <c r="H48" s="55"/>
      <c r="I48" s="26"/>
      <c r="J48" s="26"/>
      <c r="K48" s="26"/>
      <c r="L48" s="97">
        <f>'[1]FEBRERO 2017'!L48+72145.12+1135465.71</f>
        <v>1207610.83</v>
      </c>
      <c r="M48" s="25"/>
    </row>
    <row r="49" spans="1:13" x14ac:dyDescent="0.25">
      <c r="A49" s="21">
        <v>2</v>
      </c>
      <c r="B49" s="21">
        <v>1</v>
      </c>
      <c r="C49" s="21">
        <v>5</v>
      </c>
      <c r="D49" s="21">
        <v>2</v>
      </c>
      <c r="E49" s="27">
        <v>0.1</v>
      </c>
      <c r="F49" s="53" t="s">
        <v>57</v>
      </c>
      <c r="G49" s="54"/>
      <c r="H49" s="55"/>
      <c r="I49" s="26"/>
      <c r="J49" s="26"/>
      <c r="K49" s="26"/>
      <c r="L49" s="97">
        <f>'[1]FEBRERO 2017'!L49+72246.75+1137066.49</f>
        <v>1209313.24</v>
      </c>
      <c r="M49" s="25"/>
    </row>
    <row r="50" spans="1:13" x14ac:dyDescent="0.25">
      <c r="A50" s="21">
        <v>2</v>
      </c>
      <c r="B50" s="21">
        <v>1</v>
      </c>
      <c r="C50" s="21">
        <v>5</v>
      </c>
      <c r="D50" s="21">
        <v>3</v>
      </c>
      <c r="E50" s="27">
        <v>0.1</v>
      </c>
      <c r="F50" s="53" t="s">
        <v>58</v>
      </c>
      <c r="G50" s="54"/>
      <c r="H50" s="55"/>
      <c r="I50" s="26"/>
      <c r="J50" s="26"/>
      <c r="K50" s="26"/>
      <c r="L50" s="97">
        <f>'[1]FEBRERO 2017'!L50+11905.72+177377.06</f>
        <v>189282.78</v>
      </c>
      <c r="M50" s="25"/>
    </row>
    <row r="51" spans="1:13" x14ac:dyDescent="0.25">
      <c r="A51" s="28">
        <v>2</v>
      </c>
      <c r="B51" s="28">
        <v>2</v>
      </c>
      <c r="C51" s="28"/>
      <c r="D51" s="28"/>
      <c r="E51" s="38"/>
      <c r="F51" s="29" t="s">
        <v>59</v>
      </c>
      <c r="G51" s="30"/>
      <c r="H51" s="31"/>
      <c r="I51" s="26">
        <f>J52+J61+J65+J69+J75+J85+J92+J106</f>
        <v>1438043.6</v>
      </c>
      <c r="J51" s="26"/>
      <c r="K51" s="26"/>
      <c r="L51" s="97">
        <f>'[1]FEBRERO 2017'!L51</f>
        <v>0</v>
      </c>
      <c r="M51" s="25"/>
    </row>
    <row r="52" spans="1:13" x14ac:dyDescent="0.25">
      <c r="A52" s="21">
        <v>2</v>
      </c>
      <c r="B52" s="21">
        <v>2</v>
      </c>
      <c r="C52" s="21">
        <v>1</v>
      </c>
      <c r="D52" s="21"/>
      <c r="E52" s="27"/>
      <c r="F52" s="53" t="s">
        <v>60</v>
      </c>
      <c r="G52" s="54"/>
      <c r="H52" s="55"/>
      <c r="I52" s="26"/>
      <c r="J52" s="26">
        <f>K53</f>
        <v>210308.87</v>
      </c>
      <c r="K52" s="26"/>
      <c r="L52" s="97">
        <f>'[1]FEBRERO 2017'!L52</f>
        <v>0</v>
      </c>
      <c r="M52" s="25"/>
    </row>
    <row r="53" spans="1:13" x14ac:dyDescent="0.25">
      <c r="A53" s="21">
        <v>2</v>
      </c>
      <c r="B53" s="21">
        <v>2</v>
      </c>
      <c r="C53" s="21">
        <v>1</v>
      </c>
      <c r="D53" s="21">
        <v>1</v>
      </c>
      <c r="E53" s="27"/>
      <c r="F53" s="29" t="s">
        <v>61</v>
      </c>
      <c r="G53" s="30"/>
      <c r="H53" s="31"/>
      <c r="I53" s="26"/>
      <c r="J53" s="26"/>
      <c r="K53" s="26">
        <f>SUM(L54:L60)</f>
        <v>210308.87</v>
      </c>
      <c r="L53" s="97">
        <f>'[1]FEBRERO 2017'!L53</f>
        <v>0</v>
      </c>
      <c r="M53" s="25"/>
    </row>
    <row r="54" spans="1:13" x14ac:dyDescent="0.25">
      <c r="A54" s="21">
        <v>2</v>
      </c>
      <c r="B54" s="21">
        <v>2</v>
      </c>
      <c r="C54" s="21">
        <v>1</v>
      </c>
      <c r="D54" s="21">
        <v>2</v>
      </c>
      <c r="E54" s="27">
        <v>0.1</v>
      </c>
      <c r="F54" s="53" t="s">
        <v>62</v>
      </c>
      <c r="G54" s="54"/>
      <c r="H54" s="55"/>
      <c r="I54" s="26"/>
      <c r="J54" s="26"/>
      <c r="K54" s="26"/>
      <c r="L54" s="97">
        <f>'[1]FEBRERO 2017'!L54</f>
        <v>152369.78</v>
      </c>
      <c r="M54" s="25"/>
    </row>
    <row r="55" spans="1:13" x14ac:dyDescent="0.25">
      <c r="A55" s="21">
        <v>2</v>
      </c>
      <c r="B55" s="21">
        <v>2</v>
      </c>
      <c r="C55" s="21">
        <v>1</v>
      </c>
      <c r="D55" s="21">
        <v>3</v>
      </c>
      <c r="E55" s="27">
        <v>0.1</v>
      </c>
      <c r="F55" s="53" t="s">
        <v>63</v>
      </c>
      <c r="G55" s="54"/>
      <c r="H55" s="55"/>
      <c r="I55" s="26"/>
      <c r="J55" s="26"/>
      <c r="K55" s="26"/>
      <c r="L55" s="97">
        <f>'[1]FEBRERO 2017'!L55</f>
        <v>0</v>
      </c>
      <c r="M55" s="25"/>
    </row>
    <row r="56" spans="1:13" x14ac:dyDescent="0.25">
      <c r="A56" s="21">
        <v>2</v>
      </c>
      <c r="B56" s="21">
        <v>2</v>
      </c>
      <c r="C56" s="21">
        <v>1</v>
      </c>
      <c r="D56" s="21">
        <v>4</v>
      </c>
      <c r="E56" s="27">
        <v>0.1</v>
      </c>
      <c r="F56" s="53" t="s">
        <v>64</v>
      </c>
      <c r="G56" s="54"/>
      <c r="H56" s="55"/>
      <c r="I56" s="26"/>
      <c r="J56" s="26"/>
      <c r="K56" s="26"/>
      <c r="L56" s="97">
        <f>'[1]FEBRERO 2017'!L56</f>
        <v>0</v>
      </c>
      <c r="M56" s="25"/>
    </row>
    <row r="57" spans="1:13" x14ac:dyDescent="0.25">
      <c r="A57" s="21">
        <v>2</v>
      </c>
      <c r="B57" s="21">
        <v>2</v>
      </c>
      <c r="C57" s="21">
        <v>1</v>
      </c>
      <c r="D57" s="21">
        <v>5</v>
      </c>
      <c r="E57" s="27">
        <v>0.1</v>
      </c>
      <c r="F57" s="53" t="s">
        <v>65</v>
      </c>
      <c r="G57" s="54"/>
      <c r="H57" s="55"/>
      <c r="I57" s="26"/>
      <c r="J57" s="26"/>
      <c r="K57" s="26"/>
      <c r="L57" s="97">
        <f>'[1]FEBRERO 2017'!L57</f>
        <v>57939.09</v>
      </c>
      <c r="M57" s="25"/>
    </row>
    <row r="58" spans="1:13" x14ac:dyDescent="0.25">
      <c r="A58" s="21">
        <v>2</v>
      </c>
      <c r="B58" s="21">
        <v>2</v>
      </c>
      <c r="C58" s="21">
        <v>1</v>
      </c>
      <c r="D58" s="21">
        <v>6</v>
      </c>
      <c r="E58" s="27">
        <v>0.1</v>
      </c>
      <c r="F58" s="53" t="s">
        <v>66</v>
      </c>
      <c r="G58" s="54"/>
      <c r="H58" s="55"/>
      <c r="I58" s="26"/>
      <c r="J58" s="26"/>
      <c r="K58" s="26"/>
      <c r="L58" s="97">
        <f>'[1]FEBRERO 2017'!L58</f>
        <v>0</v>
      </c>
      <c r="M58" s="25"/>
    </row>
    <row r="59" spans="1:13" x14ac:dyDescent="0.25">
      <c r="A59" s="21">
        <v>2</v>
      </c>
      <c r="B59" s="21">
        <v>2</v>
      </c>
      <c r="C59" s="21">
        <v>1</v>
      </c>
      <c r="D59" s="21">
        <v>7</v>
      </c>
      <c r="E59" s="27">
        <v>0.1</v>
      </c>
      <c r="F59" s="53" t="s">
        <v>67</v>
      </c>
      <c r="G59" s="54"/>
      <c r="H59" s="55"/>
      <c r="I59" s="26"/>
      <c r="J59" s="26"/>
      <c r="K59" s="26"/>
      <c r="L59" s="97">
        <f>'[1]FEBRERO 2017'!L59</f>
        <v>0</v>
      </c>
      <c r="M59" s="25"/>
    </row>
    <row r="60" spans="1:13" x14ac:dyDescent="0.25">
      <c r="A60" s="21">
        <v>2</v>
      </c>
      <c r="B60" s="21">
        <v>2</v>
      </c>
      <c r="C60" s="21">
        <v>1</v>
      </c>
      <c r="D60" s="21">
        <v>8</v>
      </c>
      <c r="E60" s="27">
        <v>0.1</v>
      </c>
      <c r="F60" s="53" t="s">
        <v>68</v>
      </c>
      <c r="G60" s="54"/>
      <c r="H60" s="55"/>
      <c r="I60" s="26"/>
      <c r="J60" s="26"/>
      <c r="K60" s="26"/>
      <c r="L60" s="97">
        <f>'[1]FEBRERO 2017'!L60</f>
        <v>0</v>
      </c>
      <c r="M60" s="25"/>
    </row>
    <row r="61" spans="1:13" x14ac:dyDescent="0.25">
      <c r="A61" s="21">
        <v>2</v>
      </c>
      <c r="B61" s="27">
        <v>2</v>
      </c>
      <c r="C61" s="27">
        <v>2</v>
      </c>
      <c r="D61" s="27"/>
      <c r="E61" s="27"/>
      <c r="F61" s="29" t="s">
        <v>69</v>
      </c>
      <c r="G61" s="30"/>
      <c r="H61" s="31"/>
      <c r="I61" s="26"/>
      <c r="J61" s="26">
        <f>K62</f>
        <v>124200</v>
      </c>
      <c r="K61" s="26"/>
      <c r="L61" s="97">
        <f>'[1]FEBRERO 2017'!L61</f>
        <v>0</v>
      </c>
      <c r="M61" s="25"/>
    </row>
    <row r="62" spans="1:13" x14ac:dyDescent="0.25">
      <c r="A62" s="21">
        <v>2</v>
      </c>
      <c r="B62" s="27">
        <v>2</v>
      </c>
      <c r="C62" s="27">
        <v>2</v>
      </c>
      <c r="D62" s="27">
        <v>1</v>
      </c>
      <c r="E62" s="27"/>
      <c r="F62" s="29" t="s">
        <v>70</v>
      </c>
      <c r="G62" s="30"/>
      <c r="H62" s="31"/>
      <c r="I62" s="26"/>
      <c r="J62" s="26"/>
      <c r="K62" s="26">
        <f>SUM(L63:L64)</f>
        <v>124200</v>
      </c>
      <c r="L62" s="97">
        <f>'[1]FEBRERO 2017'!L62</f>
        <v>0</v>
      </c>
      <c r="M62" s="25"/>
    </row>
    <row r="63" spans="1:13" x14ac:dyDescent="0.25">
      <c r="A63" s="21">
        <v>2</v>
      </c>
      <c r="B63" s="21">
        <v>2</v>
      </c>
      <c r="C63" s="21">
        <v>2</v>
      </c>
      <c r="D63" s="21">
        <v>1</v>
      </c>
      <c r="E63" s="27">
        <v>0.1</v>
      </c>
      <c r="F63" s="53" t="s">
        <v>70</v>
      </c>
      <c r="G63" s="54"/>
      <c r="H63" s="55"/>
      <c r="I63" s="26"/>
      <c r="J63" s="26"/>
      <c r="K63" s="26"/>
      <c r="L63" s="97">
        <f>'[1]FEBRERO 2017'!L63</f>
        <v>124200</v>
      </c>
      <c r="M63" s="25"/>
    </row>
    <row r="64" spans="1:13" x14ac:dyDescent="0.25">
      <c r="A64" s="21">
        <v>2</v>
      </c>
      <c r="B64" s="21">
        <v>2</v>
      </c>
      <c r="C64" s="21">
        <v>2</v>
      </c>
      <c r="D64" s="21">
        <v>2</v>
      </c>
      <c r="E64" s="27">
        <v>0.1</v>
      </c>
      <c r="F64" s="53" t="s">
        <v>71</v>
      </c>
      <c r="G64" s="54"/>
      <c r="H64" s="55"/>
      <c r="I64" s="26"/>
      <c r="J64" s="26"/>
      <c r="K64" s="26"/>
      <c r="L64" s="97">
        <f>'[1]FEBRERO 2017'!L64</f>
        <v>0</v>
      </c>
      <c r="M64" s="25"/>
    </row>
    <row r="65" spans="1:13" x14ac:dyDescent="0.25">
      <c r="A65" s="21">
        <v>2</v>
      </c>
      <c r="B65" s="21">
        <v>2</v>
      </c>
      <c r="C65" s="21">
        <v>3</v>
      </c>
      <c r="D65" s="21"/>
      <c r="E65" s="27"/>
      <c r="F65" s="29" t="s">
        <v>72</v>
      </c>
      <c r="G65" s="30"/>
      <c r="H65" s="31"/>
      <c r="I65" s="26"/>
      <c r="J65" s="26">
        <f>K66</f>
        <v>43050</v>
      </c>
      <c r="K65" s="26"/>
      <c r="L65" s="97">
        <f>'[1]FEBRERO 2017'!L65</f>
        <v>0</v>
      </c>
      <c r="M65" s="25"/>
    </row>
    <row r="66" spans="1:13" x14ac:dyDescent="0.25">
      <c r="A66" s="21">
        <v>2</v>
      </c>
      <c r="B66" s="21">
        <v>2</v>
      </c>
      <c r="C66" s="21">
        <v>3</v>
      </c>
      <c r="D66" s="21">
        <v>1</v>
      </c>
      <c r="E66" s="27"/>
      <c r="F66" s="29" t="s">
        <v>73</v>
      </c>
      <c r="G66" s="30"/>
      <c r="H66" s="31"/>
      <c r="I66" s="26"/>
      <c r="J66" s="26"/>
      <c r="K66" s="26">
        <f>SUM(L67:L68)</f>
        <v>43050</v>
      </c>
      <c r="L66" s="97">
        <f>'[1]FEBRERO 2017'!L66</f>
        <v>0</v>
      </c>
      <c r="M66" s="25"/>
    </row>
    <row r="67" spans="1:13" x14ac:dyDescent="0.25">
      <c r="A67" s="21">
        <v>2</v>
      </c>
      <c r="B67" s="21">
        <v>2</v>
      </c>
      <c r="C67" s="21">
        <v>3</v>
      </c>
      <c r="D67" s="21">
        <v>1</v>
      </c>
      <c r="E67" s="27">
        <v>0.1</v>
      </c>
      <c r="F67" s="53" t="s">
        <v>73</v>
      </c>
      <c r="G67" s="54"/>
      <c r="H67" s="55"/>
      <c r="I67" s="26"/>
      <c r="J67" s="26"/>
      <c r="K67" s="26"/>
      <c r="L67" s="97">
        <f>'[1]FEBRERO 2017'!L67</f>
        <v>43050</v>
      </c>
      <c r="M67" s="25"/>
    </row>
    <row r="68" spans="1:13" x14ac:dyDescent="0.25">
      <c r="A68" s="21">
        <v>2</v>
      </c>
      <c r="B68" s="21">
        <v>2</v>
      </c>
      <c r="C68" s="21">
        <v>3</v>
      </c>
      <c r="D68" s="21">
        <v>2</v>
      </c>
      <c r="E68" s="27">
        <v>0.1</v>
      </c>
      <c r="F68" s="29" t="s">
        <v>74</v>
      </c>
      <c r="G68" s="30"/>
      <c r="H68" s="31"/>
      <c r="I68" s="26"/>
      <c r="J68" s="26"/>
      <c r="K68" s="26"/>
      <c r="L68" s="97">
        <f>'[1]FEBRERO 2017'!L68</f>
        <v>0</v>
      </c>
      <c r="M68" s="25"/>
    </row>
    <row r="69" spans="1:13" x14ac:dyDescent="0.25">
      <c r="A69" s="21">
        <v>2</v>
      </c>
      <c r="B69" s="21">
        <v>2</v>
      </c>
      <c r="C69" s="21">
        <v>4</v>
      </c>
      <c r="D69" s="21"/>
      <c r="E69" s="27"/>
      <c r="F69" s="53" t="s">
        <v>75</v>
      </c>
      <c r="G69" s="54"/>
      <c r="H69" s="55"/>
      <c r="I69" s="26"/>
      <c r="J69" s="26">
        <f>K70</f>
        <v>2480</v>
      </c>
      <c r="K69" s="26"/>
      <c r="L69" s="97">
        <f>'[1]FEBRERO 2017'!L69</f>
        <v>0</v>
      </c>
      <c r="M69" s="25"/>
    </row>
    <row r="70" spans="1:13" x14ac:dyDescent="0.25">
      <c r="A70" s="21">
        <v>2</v>
      </c>
      <c r="B70" s="27">
        <v>2</v>
      </c>
      <c r="C70" s="27">
        <v>4</v>
      </c>
      <c r="D70" s="27">
        <v>1</v>
      </c>
      <c r="E70" s="27"/>
      <c r="F70" s="29" t="s">
        <v>76</v>
      </c>
      <c r="G70" s="30"/>
      <c r="H70" s="31"/>
      <c r="I70" s="26"/>
      <c r="J70" s="26"/>
      <c r="K70" s="26">
        <f>SUM(L71:L74)</f>
        <v>2480</v>
      </c>
      <c r="L70" s="97">
        <f>'[1]FEBRERO 2017'!L70</f>
        <v>0</v>
      </c>
      <c r="M70" s="25"/>
    </row>
    <row r="71" spans="1:13" x14ac:dyDescent="0.25">
      <c r="A71" s="21">
        <v>2</v>
      </c>
      <c r="B71" s="21">
        <v>2</v>
      </c>
      <c r="C71" s="21">
        <v>4</v>
      </c>
      <c r="D71" s="21">
        <v>1</v>
      </c>
      <c r="E71" s="27">
        <v>0.1</v>
      </c>
      <c r="F71" s="53" t="s">
        <v>76</v>
      </c>
      <c r="G71" s="54"/>
      <c r="H71" s="55"/>
      <c r="I71" s="26"/>
      <c r="J71" s="26"/>
      <c r="K71" s="26"/>
      <c r="L71" s="97">
        <f>'[1]FEBRERO 2017'!L71</f>
        <v>1380</v>
      </c>
      <c r="M71" s="25"/>
    </row>
    <row r="72" spans="1:13" x14ac:dyDescent="0.25">
      <c r="A72" s="21">
        <v>2</v>
      </c>
      <c r="B72" s="21">
        <v>2</v>
      </c>
      <c r="C72" s="21">
        <v>4</v>
      </c>
      <c r="D72" s="21">
        <v>2</v>
      </c>
      <c r="E72" s="27">
        <v>0.1</v>
      </c>
      <c r="F72" s="29" t="s">
        <v>77</v>
      </c>
      <c r="G72" s="30"/>
      <c r="H72" s="31"/>
      <c r="I72" s="26"/>
      <c r="J72" s="26"/>
      <c r="K72" s="26"/>
      <c r="L72" s="97">
        <f>'[1]FEBRERO 2017'!L72</f>
        <v>0</v>
      </c>
      <c r="M72" s="21"/>
    </row>
    <row r="73" spans="1:13" x14ac:dyDescent="0.25">
      <c r="A73" s="21">
        <v>2</v>
      </c>
      <c r="B73" s="21">
        <v>2</v>
      </c>
      <c r="C73" s="21">
        <v>4</v>
      </c>
      <c r="D73" s="21">
        <v>3</v>
      </c>
      <c r="E73" s="27">
        <v>0.1</v>
      </c>
      <c r="F73" s="53" t="s">
        <v>78</v>
      </c>
      <c r="G73" s="54"/>
      <c r="H73" s="55"/>
      <c r="I73" s="26"/>
      <c r="J73" s="26"/>
      <c r="K73" s="26"/>
      <c r="L73" s="97">
        <f>'[1]FEBRERO 2017'!L73</f>
        <v>1100</v>
      </c>
      <c r="M73" s="21"/>
    </row>
    <row r="74" spans="1:13" x14ac:dyDescent="0.25">
      <c r="A74" s="21">
        <v>2</v>
      </c>
      <c r="B74" s="21">
        <v>2</v>
      </c>
      <c r="C74" s="21">
        <v>4</v>
      </c>
      <c r="D74" s="21">
        <v>4</v>
      </c>
      <c r="E74" s="27">
        <v>0.1</v>
      </c>
      <c r="F74" s="53" t="s">
        <v>79</v>
      </c>
      <c r="G74" s="54"/>
      <c r="H74" s="55"/>
      <c r="I74" s="26"/>
      <c r="J74" s="26"/>
      <c r="K74" s="26"/>
      <c r="L74" s="97">
        <f>'[1]FEBRERO 2017'!L74</f>
        <v>0</v>
      </c>
      <c r="M74" s="21"/>
    </row>
    <row r="75" spans="1:13" x14ac:dyDescent="0.25">
      <c r="A75" s="21">
        <v>2</v>
      </c>
      <c r="B75" s="27">
        <v>2</v>
      </c>
      <c r="C75" s="27">
        <v>5</v>
      </c>
      <c r="D75" s="27"/>
      <c r="E75" s="27"/>
      <c r="F75" s="29" t="s">
        <v>80</v>
      </c>
      <c r="G75" s="30"/>
      <c r="H75" s="31"/>
      <c r="I75" s="26"/>
      <c r="J75" s="26">
        <f>K76</f>
        <v>168660</v>
      </c>
      <c r="K75" s="26"/>
      <c r="L75" s="97">
        <f>'[1]FEBRERO 2017'!L75</f>
        <v>0</v>
      </c>
      <c r="M75" s="21"/>
    </row>
    <row r="76" spans="1:13" x14ac:dyDescent="0.25">
      <c r="A76" s="21">
        <v>2</v>
      </c>
      <c r="B76" s="21">
        <v>2</v>
      </c>
      <c r="C76" s="21">
        <v>5</v>
      </c>
      <c r="D76" s="21">
        <v>1</v>
      </c>
      <c r="E76" s="27"/>
      <c r="F76" s="53" t="s">
        <v>81</v>
      </c>
      <c r="G76" s="54"/>
      <c r="H76" s="55"/>
      <c r="I76" s="26"/>
      <c r="J76" s="26"/>
      <c r="K76" s="26">
        <f>SUM(L77:L84)</f>
        <v>168660</v>
      </c>
      <c r="L76" s="97">
        <f>'[1]FEBRERO 2017'!L76</f>
        <v>0</v>
      </c>
      <c r="M76" s="21"/>
    </row>
    <row r="77" spans="1:13" x14ac:dyDescent="0.25">
      <c r="A77" s="21">
        <v>2</v>
      </c>
      <c r="B77" s="21">
        <v>2</v>
      </c>
      <c r="C77" s="21">
        <v>5</v>
      </c>
      <c r="D77" s="21">
        <v>1</v>
      </c>
      <c r="E77" s="27">
        <v>0.1</v>
      </c>
      <c r="F77" s="53" t="s">
        <v>81</v>
      </c>
      <c r="G77" s="54"/>
      <c r="H77" s="55"/>
      <c r="I77" s="26"/>
      <c r="J77" s="26"/>
      <c r="K77" s="26"/>
      <c r="L77" s="97">
        <f>'[1]FEBRERO 2017'!L77</f>
        <v>0</v>
      </c>
      <c r="M77" s="21"/>
    </row>
    <row r="78" spans="1:13" x14ac:dyDescent="0.25">
      <c r="A78" s="21">
        <v>2</v>
      </c>
      <c r="B78" s="21">
        <v>2</v>
      </c>
      <c r="C78" s="21">
        <v>5</v>
      </c>
      <c r="D78" s="21">
        <v>2</v>
      </c>
      <c r="E78" s="27">
        <v>0.1</v>
      </c>
      <c r="F78" s="53" t="s">
        <v>82</v>
      </c>
      <c r="G78" s="54"/>
      <c r="H78" s="55"/>
      <c r="I78" s="26"/>
      <c r="J78" s="26"/>
      <c r="K78" s="26"/>
      <c r="L78" s="97">
        <f>'[1]FEBRERO 2017'!L78</f>
        <v>0</v>
      </c>
      <c r="M78" s="21"/>
    </row>
    <row r="79" spans="1:13" x14ac:dyDescent="0.25">
      <c r="A79" s="21">
        <v>2</v>
      </c>
      <c r="B79" s="21">
        <v>2</v>
      </c>
      <c r="C79" s="21">
        <v>5</v>
      </c>
      <c r="D79" s="21">
        <v>3</v>
      </c>
      <c r="E79" s="27">
        <v>0.1</v>
      </c>
      <c r="F79" s="53" t="s">
        <v>83</v>
      </c>
      <c r="G79" s="54"/>
      <c r="H79" s="55"/>
      <c r="I79" s="26"/>
      <c r="J79" s="26"/>
      <c r="K79" s="26"/>
      <c r="L79" s="97">
        <f>'[1]FEBRERO 2017'!L79</f>
        <v>0</v>
      </c>
      <c r="M79" s="21"/>
    </row>
    <row r="80" spans="1:13" x14ac:dyDescent="0.25">
      <c r="A80" s="21">
        <v>2</v>
      </c>
      <c r="B80" s="21">
        <v>2</v>
      </c>
      <c r="C80" s="21">
        <v>5</v>
      </c>
      <c r="D80" s="21">
        <v>3</v>
      </c>
      <c r="E80" s="27">
        <v>0.2</v>
      </c>
      <c r="F80" s="53" t="s">
        <v>84</v>
      </c>
      <c r="G80" s="54"/>
      <c r="H80" s="55"/>
      <c r="I80" s="26"/>
      <c r="J80" s="26"/>
      <c r="K80" s="26"/>
      <c r="L80" s="97">
        <f>'[1]FEBRERO 2017'!L80</f>
        <v>0</v>
      </c>
      <c r="M80" s="21"/>
    </row>
    <row r="81" spans="1:13" x14ac:dyDescent="0.25">
      <c r="A81" s="21">
        <v>2</v>
      </c>
      <c r="B81" s="21">
        <v>2</v>
      </c>
      <c r="C81" s="21">
        <v>5</v>
      </c>
      <c r="D81" s="21">
        <v>3</v>
      </c>
      <c r="E81" s="27">
        <v>0.3</v>
      </c>
      <c r="F81" s="53" t="s">
        <v>85</v>
      </c>
      <c r="G81" s="54"/>
      <c r="H81" s="55"/>
      <c r="I81" s="26"/>
      <c r="J81" s="26"/>
      <c r="K81" s="26"/>
      <c r="L81" s="97">
        <f>'[1]FEBRERO 2017'!L81</f>
        <v>0</v>
      </c>
      <c r="M81" s="21"/>
    </row>
    <row r="82" spans="1:13" x14ac:dyDescent="0.25">
      <c r="A82" s="21">
        <v>2</v>
      </c>
      <c r="B82" s="21">
        <v>2</v>
      </c>
      <c r="C82" s="21">
        <v>5</v>
      </c>
      <c r="D82" s="21">
        <v>3</v>
      </c>
      <c r="E82" s="27">
        <v>0.4</v>
      </c>
      <c r="F82" s="53" t="s">
        <v>86</v>
      </c>
      <c r="G82" s="54"/>
      <c r="H82" s="55"/>
      <c r="I82" s="26"/>
      <c r="J82" s="26"/>
      <c r="K82" s="26"/>
      <c r="L82" s="97">
        <f>'[1]FEBRERO 2017'!L82</f>
        <v>0</v>
      </c>
      <c r="M82" s="21"/>
    </row>
    <row r="83" spans="1:13" x14ac:dyDescent="0.25">
      <c r="A83" s="21">
        <v>2</v>
      </c>
      <c r="B83" s="21">
        <v>2</v>
      </c>
      <c r="C83" s="21">
        <v>5</v>
      </c>
      <c r="D83" s="21">
        <v>4</v>
      </c>
      <c r="E83" s="27">
        <v>0.1</v>
      </c>
      <c r="F83" s="29" t="s">
        <v>87</v>
      </c>
      <c r="G83" s="30"/>
      <c r="H83" s="31"/>
      <c r="I83" s="26"/>
      <c r="J83" s="26"/>
      <c r="K83" s="26"/>
      <c r="L83" s="97">
        <f>'[1]FEBRERO 2017'!L83</f>
        <v>168660</v>
      </c>
      <c r="M83" s="21"/>
    </row>
    <row r="84" spans="1:13" x14ac:dyDescent="0.25">
      <c r="A84" s="21">
        <v>2</v>
      </c>
      <c r="B84" s="21">
        <v>2</v>
      </c>
      <c r="C84" s="21">
        <v>5</v>
      </c>
      <c r="D84" s="21">
        <v>8</v>
      </c>
      <c r="E84" s="27">
        <v>0.1</v>
      </c>
      <c r="F84" s="29" t="s">
        <v>88</v>
      </c>
      <c r="G84" s="30"/>
      <c r="H84" s="31"/>
      <c r="I84" s="26"/>
      <c r="J84" s="26"/>
      <c r="K84" s="26"/>
      <c r="L84" s="97">
        <f>'[1]FEBRERO 2017'!L84</f>
        <v>0</v>
      </c>
      <c r="M84" s="21"/>
    </row>
    <row r="85" spans="1:13" x14ac:dyDescent="0.25">
      <c r="A85" s="21">
        <v>2</v>
      </c>
      <c r="B85" s="27">
        <v>2</v>
      </c>
      <c r="C85" s="27">
        <v>6</v>
      </c>
      <c r="D85" s="27"/>
      <c r="E85" s="27"/>
      <c r="F85" s="29" t="s">
        <v>89</v>
      </c>
      <c r="G85" s="30"/>
      <c r="H85" s="31"/>
      <c r="I85" s="26"/>
      <c r="J85" s="26">
        <f>K86</f>
        <v>0</v>
      </c>
      <c r="K85" s="26"/>
      <c r="L85" s="97">
        <f>'[1]FEBRERO 2017'!L85</f>
        <v>0</v>
      </c>
      <c r="M85" s="21"/>
    </row>
    <row r="86" spans="1:13" x14ac:dyDescent="0.25">
      <c r="A86" s="21">
        <v>2</v>
      </c>
      <c r="B86" s="27">
        <v>2</v>
      </c>
      <c r="C86" s="27">
        <v>6</v>
      </c>
      <c r="D86" s="27">
        <v>1</v>
      </c>
      <c r="E86" s="27"/>
      <c r="F86" s="29" t="s">
        <v>90</v>
      </c>
      <c r="G86" s="30"/>
      <c r="H86" s="31"/>
      <c r="I86" s="26"/>
      <c r="J86" s="26"/>
      <c r="K86" s="26">
        <f>SUM(L87:L91)</f>
        <v>0</v>
      </c>
      <c r="L86" s="97">
        <f>'[1]FEBRERO 2017'!L86</f>
        <v>0</v>
      </c>
      <c r="M86" s="21"/>
    </row>
    <row r="87" spans="1:13" x14ac:dyDescent="0.25">
      <c r="A87" s="21">
        <v>2</v>
      </c>
      <c r="B87" s="21">
        <v>2</v>
      </c>
      <c r="C87" s="21">
        <v>6</v>
      </c>
      <c r="D87" s="21">
        <v>1</v>
      </c>
      <c r="E87" s="27">
        <v>0.1</v>
      </c>
      <c r="F87" s="53" t="s">
        <v>91</v>
      </c>
      <c r="G87" s="54"/>
      <c r="H87" s="55"/>
      <c r="I87" s="26"/>
      <c r="J87" s="26"/>
      <c r="K87" s="26"/>
      <c r="L87" s="97">
        <f>'[1]FEBRERO 2017'!L87</f>
        <v>0</v>
      </c>
      <c r="M87" s="21"/>
    </row>
    <row r="88" spans="1:13" x14ac:dyDescent="0.25">
      <c r="A88" s="21">
        <v>2</v>
      </c>
      <c r="B88" s="20">
        <v>2</v>
      </c>
      <c r="C88" s="20">
        <v>6</v>
      </c>
      <c r="D88" s="20">
        <v>2</v>
      </c>
      <c r="E88" s="24">
        <v>0.1</v>
      </c>
      <c r="F88" s="53" t="s">
        <v>92</v>
      </c>
      <c r="G88" s="54"/>
      <c r="H88" s="55"/>
      <c r="I88" s="26"/>
      <c r="J88" s="26"/>
      <c r="K88" s="26"/>
      <c r="L88" s="97">
        <f>'[1]FEBRERO 2017'!L88</f>
        <v>0</v>
      </c>
      <c r="M88" s="32"/>
    </row>
    <row r="89" spans="1:13" x14ac:dyDescent="0.25">
      <c r="A89" s="21">
        <v>2</v>
      </c>
      <c r="B89" s="21">
        <v>2</v>
      </c>
      <c r="C89" s="21">
        <v>6</v>
      </c>
      <c r="D89" s="21">
        <v>3</v>
      </c>
      <c r="E89" s="27">
        <v>0.1</v>
      </c>
      <c r="F89" s="53" t="s">
        <v>93</v>
      </c>
      <c r="G89" s="54"/>
      <c r="H89" s="55"/>
      <c r="I89" s="26"/>
      <c r="J89" s="26"/>
      <c r="K89" s="26"/>
      <c r="L89" s="97">
        <f>'[1]FEBRERO 2017'!L89</f>
        <v>0</v>
      </c>
      <c r="M89" s="32"/>
    </row>
    <row r="90" spans="1:13" x14ac:dyDescent="0.25">
      <c r="A90" s="21">
        <v>2</v>
      </c>
      <c r="B90" s="21">
        <v>2</v>
      </c>
      <c r="C90" s="21">
        <v>6</v>
      </c>
      <c r="D90" s="21">
        <v>4</v>
      </c>
      <c r="E90" s="27">
        <v>0.1</v>
      </c>
      <c r="F90" s="53" t="s">
        <v>94</v>
      </c>
      <c r="G90" s="54"/>
      <c r="H90" s="55"/>
      <c r="I90" s="26"/>
      <c r="J90" s="26"/>
      <c r="K90" s="26"/>
      <c r="L90" s="97">
        <f>'[1]FEBRERO 2017'!L90</f>
        <v>0</v>
      </c>
      <c r="M90" s="32"/>
    </row>
    <row r="91" spans="1:13" x14ac:dyDescent="0.25">
      <c r="A91" s="21">
        <v>2</v>
      </c>
      <c r="B91" s="21">
        <v>2</v>
      </c>
      <c r="C91" s="21">
        <v>6</v>
      </c>
      <c r="D91" s="21">
        <v>9</v>
      </c>
      <c r="E91" s="27">
        <v>0.1</v>
      </c>
      <c r="F91" s="53" t="s">
        <v>95</v>
      </c>
      <c r="G91" s="54"/>
      <c r="H91" s="55"/>
      <c r="I91" s="26"/>
      <c r="J91" s="26"/>
      <c r="K91" s="26"/>
      <c r="L91" s="97">
        <f>'[1]FEBRERO 2017'!L91</f>
        <v>0</v>
      </c>
      <c r="M91" s="32"/>
    </row>
    <row r="92" spans="1:13" x14ac:dyDescent="0.25">
      <c r="A92" s="21">
        <v>2</v>
      </c>
      <c r="B92" s="27">
        <v>2</v>
      </c>
      <c r="C92" s="27">
        <v>7</v>
      </c>
      <c r="D92" s="27"/>
      <c r="E92" s="27"/>
      <c r="F92" s="29" t="s">
        <v>96</v>
      </c>
      <c r="G92" s="30"/>
      <c r="H92" s="31"/>
      <c r="I92" s="26"/>
      <c r="J92" s="26">
        <f>K93+K99</f>
        <v>144154.49</v>
      </c>
      <c r="K92" s="26"/>
      <c r="L92" s="97">
        <f>'[1]FEBRERO 2017'!L92</f>
        <v>0</v>
      </c>
      <c r="M92" s="32"/>
    </row>
    <row r="93" spans="1:13" x14ac:dyDescent="0.25">
      <c r="A93" s="21">
        <v>2</v>
      </c>
      <c r="B93" s="27">
        <v>2</v>
      </c>
      <c r="C93" s="27">
        <v>7</v>
      </c>
      <c r="D93" s="27">
        <v>1</v>
      </c>
      <c r="E93" s="27"/>
      <c r="F93" s="29" t="s">
        <v>97</v>
      </c>
      <c r="G93" s="30"/>
      <c r="H93" s="31"/>
      <c r="I93" s="26"/>
      <c r="J93" s="26"/>
      <c r="K93" s="26">
        <f>SUM(L94:L98)</f>
        <v>3150</v>
      </c>
      <c r="L93" s="97">
        <f>'[1]FEBRERO 2017'!L93</f>
        <v>0</v>
      </c>
      <c r="M93" s="32"/>
    </row>
    <row r="94" spans="1:13" x14ac:dyDescent="0.25">
      <c r="A94" s="21">
        <v>2</v>
      </c>
      <c r="B94" s="21">
        <v>2</v>
      </c>
      <c r="C94" s="21">
        <v>7</v>
      </c>
      <c r="D94" s="21">
        <v>1</v>
      </c>
      <c r="E94" s="27">
        <v>0.1</v>
      </c>
      <c r="F94" s="53" t="s">
        <v>98</v>
      </c>
      <c r="G94" s="54"/>
      <c r="H94" s="55"/>
      <c r="I94" s="26"/>
      <c r="J94" s="26"/>
      <c r="K94" s="26"/>
      <c r="L94" s="97">
        <f>'[1]FEBRERO 2017'!L94</f>
        <v>0</v>
      </c>
      <c r="M94" s="32"/>
    </row>
    <row r="95" spans="1:13" x14ac:dyDescent="0.25">
      <c r="A95" s="21">
        <v>2</v>
      </c>
      <c r="B95" s="33">
        <v>2</v>
      </c>
      <c r="C95" s="20">
        <v>7</v>
      </c>
      <c r="D95" s="20">
        <v>1</v>
      </c>
      <c r="E95" s="24">
        <v>0.2</v>
      </c>
      <c r="F95" s="53" t="s">
        <v>99</v>
      </c>
      <c r="G95" s="54"/>
      <c r="H95" s="55"/>
      <c r="I95" s="26"/>
      <c r="J95" s="26"/>
      <c r="K95" s="34"/>
      <c r="L95" s="97">
        <f>'[1]FEBRERO 2017'!L95</f>
        <v>0</v>
      </c>
      <c r="M95" s="32"/>
    </row>
    <row r="96" spans="1:13" x14ac:dyDescent="0.25">
      <c r="A96" s="21">
        <v>2</v>
      </c>
      <c r="B96" s="35">
        <v>2</v>
      </c>
      <c r="C96" s="21">
        <v>7</v>
      </c>
      <c r="D96" s="21">
        <v>1</v>
      </c>
      <c r="E96" s="27">
        <v>0.3</v>
      </c>
      <c r="F96" s="53" t="s">
        <v>100</v>
      </c>
      <c r="G96" s="54"/>
      <c r="H96" s="55"/>
      <c r="I96" s="26"/>
      <c r="J96" s="26"/>
      <c r="K96" s="34"/>
      <c r="L96" s="97">
        <f>'[1]FEBRERO 2017'!L96</f>
        <v>3150</v>
      </c>
      <c r="M96" s="32"/>
    </row>
    <row r="97" spans="1:13" x14ac:dyDescent="0.25">
      <c r="A97" s="20">
        <v>2</v>
      </c>
      <c r="B97" s="33">
        <v>2</v>
      </c>
      <c r="C97" s="20">
        <v>7</v>
      </c>
      <c r="D97" s="20">
        <v>1</v>
      </c>
      <c r="E97" s="24">
        <v>0.6</v>
      </c>
      <c r="F97" s="29" t="s">
        <v>101</v>
      </c>
      <c r="G97" s="30"/>
      <c r="H97" s="31"/>
      <c r="I97" s="34"/>
      <c r="J97" s="34"/>
      <c r="K97" s="34"/>
      <c r="L97" s="97">
        <f>'[1]FEBRERO 2017'!L97</f>
        <v>0</v>
      </c>
      <c r="M97" s="36" t="s">
        <v>21</v>
      </c>
    </row>
    <row r="98" spans="1:13" x14ac:dyDescent="0.25">
      <c r="A98" s="20">
        <v>2</v>
      </c>
      <c r="B98" s="20">
        <v>2</v>
      </c>
      <c r="C98" s="20">
        <v>7</v>
      </c>
      <c r="D98" s="20">
        <v>1</v>
      </c>
      <c r="E98" s="24">
        <v>0.7</v>
      </c>
      <c r="F98" s="53" t="s">
        <v>102</v>
      </c>
      <c r="G98" s="54"/>
      <c r="H98" s="55"/>
      <c r="I98" s="26"/>
      <c r="J98" s="26"/>
      <c r="K98" s="26"/>
      <c r="L98" s="97">
        <f>'[1]FEBRERO 2017'!L98</f>
        <v>0</v>
      </c>
      <c r="M98" s="32"/>
    </row>
    <row r="99" spans="1:13" x14ac:dyDescent="0.25">
      <c r="A99" s="21">
        <v>2</v>
      </c>
      <c r="B99" s="27">
        <v>2</v>
      </c>
      <c r="C99" s="27">
        <v>7</v>
      </c>
      <c r="D99" s="27">
        <v>2</v>
      </c>
      <c r="E99" s="27"/>
      <c r="F99" s="29" t="s">
        <v>103</v>
      </c>
      <c r="G99" s="30"/>
      <c r="H99" s="31"/>
      <c r="I99" s="26"/>
      <c r="J99" s="26"/>
      <c r="K99" s="26">
        <f>SUM(L100:L105)</f>
        <v>141004.49</v>
      </c>
      <c r="L99" s="97">
        <f>'[1]FEBRERO 2017'!L99</f>
        <v>0</v>
      </c>
      <c r="M99" s="32"/>
    </row>
    <row r="100" spans="1:13" x14ac:dyDescent="0.25">
      <c r="A100" s="21">
        <v>2</v>
      </c>
      <c r="B100" s="21">
        <v>2</v>
      </c>
      <c r="C100" s="21">
        <v>7</v>
      </c>
      <c r="D100" s="21">
        <v>2</v>
      </c>
      <c r="E100" s="27">
        <v>0.1</v>
      </c>
      <c r="F100" s="53" t="s">
        <v>104</v>
      </c>
      <c r="G100" s="54"/>
      <c r="H100" s="55"/>
      <c r="I100" s="26"/>
      <c r="J100" s="26"/>
      <c r="K100" s="26"/>
      <c r="L100" s="97">
        <f>'[1]FEBRERO 2017'!L100</f>
        <v>0</v>
      </c>
      <c r="M100" s="32"/>
    </row>
    <row r="101" spans="1:13" x14ac:dyDescent="0.25">
      <c r="A101" s="21">
        <v>2</v>
      </c>
      <c r="B101" s="21">
        <v>2</v>
      </c>
      <c r="C101" s="21">
        <v>7</v>
      </c>
      <c r="D101" s="21">
        <v>2</v>
      </c>
      <c r="E101" s="27">
        <v>0.2</v>
      </c>
      <c r="F101" s="53" t="s">
        <v>105</v>
      </c>
      <c r="G101" s="54"/>
      <c r="H101" s="55"/>
      <c r="I101" s="26"/>
      <c r="J101" s="26"/>
      <c r="K101" s="26"/>
      <c r="L101" s="97">
        <f>'[1]FEBRERO 2017'!L101</f>
        <v>0</v>
      </c>
      <c r="M101" s="32"/>
    </row>
    <row r="102" spans="1:13" x14ac:dyDescent="0.25">
      <c r="A102" s="21">
        <v>2</v>
      </c>
      <c r="B102" s="21">
        <v>2</v>
      </c>
      <c r="C102" s="21">
        <v>7</v>
      </c>
      <c r="D102" s="21">
        <v>2</v>
      </c>
      <c r="E102" s="27">
        <v>0.3</v>
      </c>
      <c r="F102" s="53" t="s">
        <v>106</v>
      </c>
      <c r="G102" s="54"/>
      <c r="H102" s="55"/>
      <c r="I102" s="26"/>
      <c r="J102" s="26"/>
      <c r="K102" s="26"/>
      <c r="L102" s="97">
        <f>'[1]FEBRERO 2017'!L102</f>
        <v>0</v>
      </c>
      <c r="M102" s="32"/>
    </row>
    <row r="103" spans="1:13" x14ac:dyDescent="0.25">
      <c r="A103" s="21">
        <v>2</v>
      </c>
      <c r="B103" s="21">
        <v>2</v>
      </c>
      <c r="C103" s="21">
        <v>7</v>
      </c>
      <c r="D103" s="21">
        <v>2</v>
      </c>
      <c r="E103" s="27">
        <v>0.4</v>
      </c>
      <c r="F103" s="53" t="s">
        <v>107</v>
      </c>
      <c r="G103" s="54"/>
      <c r="H103" s="55"/>
      <c r="I103" s="26"/>
      <c r="J103" s="26"/>
      <c r="K103" s="26"/>
      <c r="L103" s="97">
        <f>'[1]FEBRERO 2017'!L103</f>
        <v>0</v>
      </c>
      <c r="M103" s="32"/>
    </row>
    <row r="104" spans="1:13" x14ac:dyDescent="0.25">
      <c r="A104" s="21">
        <v>2</v>
      </c>
      <c r="B104" s="21">
        <v>2</v>
      </c>
      <c r="C104" s="21">
        <v>7</v>
      </c>
      <c r="D104" s="21">
        <v>2</v>
      </c>
      <c r="E104" s="27">
        <v>0.5</v>
      </c>
      <c r="F104" s="53" t="s">
        <v>108</v>
      </c>
      <c r="G104" s="54"/>
      <c r="H104" s="55"/>
      <c r="I104" s="26"/>
      <c r="J104" s="26"/>
      <c r="K104" s="26"/>
      <c r="L104" s="97">
        <f>'[1]FEBRERO 2017'!L104</f>
        <v>0</v>
      </c>
      <c r="M104" s="32"/>
    </row>
    <row r="105" spans="1:13" x14ac:dyDescent="0.25">
      <c r="A105" s="21">
        <v>2</v>
      </c>
      <c r="B105" s="21">
        <v>2</v>
      </c>
      <c r="C105" s="21">
        <v>7</v>
      </c>
      <c r="D105" s="21">
        <v>2</v>
      </c>
      <c r="E105" s="27">
        <v>0.6</v>
      </c>
      <c r="F105" s="53" t="s">
        <v>109</v>
      </c>
      <c r="G105" s="54"/>
      <c r="H105" s="55"/>
      <c r="I105" s="26"/>
      <c r="J105" s="26"/>
      <c r="K105" s="26"/>
      <c r="L105" s="97">
        <f>'[1]FEBRERO 2017'!L105</f>
        <v>141004.49</v>
      </c>
      <c r="M105" s="32"/>
    </row>
    <row r="106" spans="1:13" x14ac:dyDescent="0.25">
      <c r="A106" s="21">
        <v>2</v>
      </c>
      <c r="B106" s="27">
        <v>2</v>
      </c>
      <c r="C106" s="27">
        <v>8</v>
      </c>
      <c r="D106" s="27"/>
      <c r="E106" s="27"/>
      <c r="F106" s="29" t="s">
        <v>110</v>
      </c>
      <c r="G106" s="30"/>
      <c r="H106" s="31"/>
      <c r="I106" s="26"/>
      <c r="J106" s="26">
        <f>K107</f>
        <v>745190.24</v>
      </c>
      <c r="K106" s="26"/>
      <c r="L106" s="97">
        <f>'[1]FEBRERO 2017'!L106</f>
        <v>0</v>
      </c>
      <c r="M106" s="32"/>
    </row>
    <row r="107" spans="1:13" x14ac:dyDescent="0.25">
      <c r="A107" s="21">
        <v>2</v>
      </c>
      <c r="B107" s="21">
        <v>2</v>
      </c>
      <c r="C107" s="21">
        <v>8</v>
      </c>
      <c r="D107" s="21">
        <v>1</v>
      </c>
      <c r="E107" s="27">
        <v>0.1</v>
      </c>
      <c r="F107" s="29" t="s">
        <v>111</v>
      </c>
      <c r="G107" s="30"/>
      <c r="H107" s="31"/>
      <c r="I107" s="26"/>
      <c r="J107" s="26"/>
      <c r="K107" s="26">
        <f>SUM(L108:L120)</f>
        <v>745190.24</v>
      </c>
      <c r="L107" s="97">
        <f>'[1]FEBRERO 2017'!L107</f>
        <v>0</v>
      </c>
      <c r="M107" s="32"/>
    </row>
    <row r="108" spans="1:13" x14ac:dyDescent="0.25">
      <c r="A108" s="21">
        <v>2</v>
      </c>
      <c r="B108" s="21">
        <v>2</v>
      </c>
      <c r="C108" s="21">
        <v>8</v>
      </c>
      <c r="D108" s="21">
        <v>2</v>
      </c>
      <c r="E108" s="27">
        <v>0.1</v>
      </c>
      <c r="F108" s="92" t="s">
        <v>112</v>
      </c>
      <c r="G108" s="93"/>
      <c r="H108" s="94"/>
      <c r="I108" s="26"/>
      <c r="J108" s="26"/>
      <c r="K108" s="26"/>
      <c r="L108" s="98">
        <f>'[1]FEBRERO 2017'!L108</f>
        <v>11884.36</v>
      </c>
      <c r="M108" s="32"/>
    </row>
    <row r="109" spans="1:13" x14ac:dyDescent="0.25">
      <c r="A109" s="21">
        <v>2</v>
      </c>
      <c r="B109" s="21">
        <v>2</v>
      </c>
      <c r="C109" s="21">
        <v>8</v>
      </c>
      <c r="D109" s="21">
        <v>3</v>
      </c>
      <c r="E109" s="27">
        <v>0.1</v>
      </c>
      <c r="F109" s="53" t="s">
        <v>113</v>
      </c>
      <c r="G109" s="54"/>
      <c r="H109" s="55"/>
      <c r="I109" s="26"/>
      <c r="J109" s="26"/>
      <c r="K109" s="26"/>
      <c r="L109" s="97">
        <f>'[1]FEBRERO 2017'!L109</f>
        <v>0</v>
      </c>
      <c r="M109" s="32"/>
    </row>
    <row r="110" spans="1:13" x14ac:dyDescent="0.25">
      <c r="A110" s="21">
        <v>2</v>
      </c>
      <c r="B110" s="21">
        <v>2</v>
      </c>
      <c r="C110" s="21">
        <v>8</v>
      </c>
      <c r="D110" s="21">
        <v>4</v>
      </c>
      <c r="E110" s="27">
        <v>0.1</v>
      </c>
      <c r="F110" s="53" t="s">
        <v>114</v>
      </c>
      <c r="G110" s="54"/>
      <c r="H110" s="55"/>
      <c r="I110" s="26"/>
      <c r="J110" s="26"/>
      <c r="K110" s="26"/>
      <c r="L110" s="97">
        <f>'[1]FEBRERO 2017'!L110</f>
        <v>0</v>
      </c>
      <c r="M110" s="32"/>
    </row>
    <row r="111" spans="1:13" x14ac:dyDescent="0.25">
      <c r="A111" s="21">
        <v>2</v>
      </c>
      <c r="B111" s="21">
        <v>2</v>
      </c>
      <c r="C111" s="21">
        <v>8</v>
      </c>
      <c r="D111" s="21">
        <v>5</v>
      </c>
      <c r="E111" s="27">
        <v>0.3</v>
      </c>
      <c r="F111" s="53" t="s">
        <v>115</v>
      </c>
      <c r="G111" s="54"/>
      <c r="H111" s="55"/>
      <c r="I111" s="26"/>
      <c r="J111" s="26"/>
      <c r="K111" s="26"/>
      <c r="L111" s="97">
        <f>'[1]FEBRERO 2017'!L111</f>
        <v>2000</v>
      </c>
      <c r="M111" s="32"/>
    </row>
    <row r="112" spans="1:13" x14ac:dyDescent="0.25">
      <c r="A112" s="21">
        <v>2</v>
      </c>
      <c r="B112" s="21">
        <v>2</v>
      </c>
      <c r="C112" s="21">
        <v>8</v>
      </c>
      <c r="D112" s="21">
        <v>7</v>
      </c>
      <c r="E112" s="27">
        <v>0.1</v>
      </c>
      <c r="F112" s="53" t="s">
        <v>116</v>
      </c>
      <c r="G112" s="54"/>
      <c r="H112" s="55"/>
      <c r="I112" s="26"/>
      <c r="J112" s="26"/>
      <c r="K112" s="26"/>
      <c r="L112" s="97">
        <f>'[1]FEBRERO 2017'!L112</f>
        <v>0</v>
      </c>
      <c r="M112" s="32"/>
    </row>
    <row r="113" spans="1:13" x14ac:dyDescent="0.25">
      <c r="A113" s="21">
        <v>2</v>
      </c>
      <c r="B113" s="21">
        <v>2</v>
      </c>
      <c r="C113" s="21">
        <v>8</v>
      </c>
      <c r="D113" s="21">
        <v>7</v>
      </c>
      <c r="E113" s="27">
        <v>0.2</v>
      </c>
      <c r="F113" s="53" t="s">
        <v>117</v>
      </c>
      <c r="G113" s="54"/>
      <c r="H113" s="55"/>
      <c r="I113" s="26"/>
      <c r="J113" s="26"/>
      <c r="K113" s="26"/>
      <c r="L113" s="97">
        <f>'[1]FEBRERO 2017'!L113</f>
        <v>22881.360000000001</v>
      </c>
      <c r="M113" s="32"/>
    </row>
    <row r="114" spans="1:13" x14ac:dyDescent="0.25">
      <c r="A114" s="21">
        <v>2</v>
      </c>
      <c r="B114" s="21">
        <v>2</v>
      </c>
      <c r="C114" s="21">
        <v>8</v>
      </c>
      <c r="D114" s="21">
        <v>7</v>
      </c>
      <c r="E114" s="27">
        <v>0.3</v>
      </c>
      <c r="F114" s="53" t="s">
        <v>118</v>
      </c>
      <c r="G114" s="54"/>
      <c r="H114" s="55"/>
      <c r="I114" s="26"/>
      <c r="J114" s="26"/>
      <c r="K114" s="26"/>
      <c r="L114" s="97">
        <f>'[1]FEBRERO 2017'!L114</f>
        <v>0</v>
      </c>
      <c r="M114" s="32"/>
    </row>
    <row r="115" spans="1:13" x14ac:dyDescent="0.25">
      <c r="A115" s="21">
        <v>2</v>
      </c>
      <c r="B115" s="21">
        <v>2</v>
      </c>
      <c r="C115" s="21">
        <v>8</v>
      </c>
      <c r="D115" s="21">
        <v>7</v>
      </c>
      <c r="E115" s="27">
        <v>0.4</v>
      </c>
      <c r="F115" s="29" t="s">
        <v>119</v>
      </c>
      <c r="G115" s="30"/>
      <c r="H115" s="31"/>
      <c r="I115" s="26"/>
      <c r="J115" s="26"/>
      <c r="K115" s="26"/>
      <c r="L115" s="97">
        <f>'[1]FEBRERO 2017'!L115</f>
        <v>0</v>
      </c>
      <c r="M115" s="32"/>
    </row>
    <row r="116" spans="1:13" x14ac:dyDescent="0.25">
      <c r="A116" s="21">
        <v>2</v>
      </c>
      <c r="B116" s="21">
        <v>2</v>
      </c>
      <c r="C116" s="21">
        <v>8</v>
      </c>
      <c r="D116" s="21">
        <v>7</v>
      </c>
      <c r="E116" s="27">
        <v>0.5</v>
      </c>
      <c r="F116" s="53" t="s">
        <v>120</v>
      </c>
      <c r="G116" s="54"/>
      <c r="H116" s="55"/>
      <c r="I116" s="26"/>
      <c r="J116" s="26"/>
      <c r="K116" s="26"/>
      <c r="L116" s="97">
        <f>'[1]FEBRERO 2017'!L116</f>
        <v>0</v>
      </c>
      <c r="M116" s="32"/>
    </row>
    <row r="117" spans="1:13" x14ac:dyDescent="0.25">
      <c r="A117" s="21">
        <v>2</v>
      </c>
      <c r="B117" s="21">
        <v>2</v>
      </c>
      <c r="C117" s="21">
        <v>8</v>
      </c>
      <c r="D117" s="21">
        <v>7</v>
      </c>
      <c r="E117" s="27">
        <v>0.6</v>
      </c>
      <c r="F117" s="53" t="s">
        <v>121</v>
      </c>
      <c r="G117" s="54"/>
      <c r="H117" s="55"/>
      <c r="I117" s="26"/>
      <c r="J117" s="26"/>
      <c r="K117" s="26"/>
      <c r="L117" s="97">
        <f>'[1]FEBRERO 2017'!L117</f>
        <v>322070.5</v>
      </c>
      <c r="M117" s="32"/>
    </row>
    <row r="118" spans="1:13" x14ac:dyDescent="0.25">
      <c r="A118" s="95">
        <v>2</v>
      </c>
      <c r="B118" s="95">
        <v>2</v>
      </c>
      <c r="C118" s="95">
        <v>8</v>
      </c>
      <c r="D118" s="95">
        <v>8</v>
      </c>
      <c r="E118" s="96">
        <v>0.1</v>
      </c>
      <c r="F118" s="92" t="s">
        <v>122</v>
      </c>
      <c r="G118" s="93"/>
      <c r="H118" s="94"/>
      <c r="I118" s="37"/>
      <c r="J118" s="37"/>
      <c r="K118" s="37"/>
      <c r="L118" s="98">
        <f>'[1]FEBRERO 2017'!L118</f>
        <v>386354.02</v>
      </c>
      <c r="M118" s="32"/>
    </row>
    <row r="119" spans="1:13" x14ac:dyDescent="0.25">
      <c r="A119" s="21">
        <v>2</v>
      </c>
      <c r="B119" s="21">
        <v>2</v>
      </c>
      <c r="C119" s="21">
        <v>8</v>
      </c>
      <c r="D119" s="21">
        <v>8</v>
      </c>
      <c r="E119" s="27">
        <v>0.2</v>
      </c>
      <c r="F119" s="53" t="s">
        <v>123</v>
      </c>
      <c r="G119" s="54"/>
      <c r="H119" s="55"/>
      <c r="I119" s="26"/>
      <c r="J119" s="26"/>
      <c r="K119" s="26"/>
      <c r="L119" s="97">
        <f>'[1]FEBRERO 2017'!L119</f>
        <v>0</v>
      </c>
      <c r="M119" s="32"/>
    </row>
    <row r="120" spans="1:13" x14ac:dyDescent="0.25">
      <c r="A120" s="21">
        <v>2</v>
      </c>
      <c r="B120" s="21">
        <v>2</v>
      </c>
      <c r="C120" s="21">
        <v>8</v>
      </c>
      <c r="D120" s="21">
        <v>9</v>
      </c>
      <c r="E120" s="27">
        <v>0.4</v>
      </c>
      <c r="F120" s="53" t="s">
        <v>124</v>
      </c>
      <c r="G120" s="54"/>
      <c r="H120" s="55"/>
      <c r="I120" s="26"/>
      <c r="J120" s="26"/>
      <c r="K120" s="26"/>
      <c r="L120" s="97">
        <f>'[1]FEBRERO 2017'!L120</f>
        <v>0</v>
      </c>
      <c r="M120" s="32"/>
    </row>
    <row r="121" spans="1:13" x14ac:dyDescent="0.25">
      <c r="A121" s="28">
        <v>2</v>
      </c>
      <c r="B121" s="28">
        <v>3</v>
      </c>
      <c r="C121" s="28"/>
      <c r="D121" s="28"/>
      <c r="E121" s="38"/>
      <c r="F121" s="29" t="s">
        <v>125</v>
      </c>
      <c r="G121" s="30"/>
      <c r="H121" s="31"/>
      <c r="I121" s="26">
        <f>J122+J130+J136+J144+J148+J155+J175+J189</f>
        <v>7023040.1600000001</v>
      </c>
      <c r="J121" s="26"/>
      <c r="K121" s="26"/>
      <c r="L121" s="97">
        <f>'[1]FEBRERO 2017'!L121</f>
        <v>0</v>
      </c>
      <c r="M121" s="32"/>
    </row>
    <row r="122" spans="1:13" x14ac:dyDescent="0.25">
      <c r="A122" s="21">
        <v>2</v>
      </c>
      <c r="B122" s="27">
        <v>3</v>
      </c>
      <c r="C122" s="27">
        <v>1</v>
      </c>
      <c r="D122" s="27"/>
      <c r="E122" s="27"/>
      <c r="F122" s="29" t="s">
        <v>126</v>
      </c>
      <c r="G122" s="30"/>
      <c r="H122" s="31"/>
      <c r="I122" s="26"/>
      <c r="J122" s="26">
        <f>K123</f>
        <v>70085</v>
      </c>
      <c r="K122" s="26"/>
      <c r="L122" s="97">
        <f>'[1]FEBRERO 2017'!L122</f>
        <v>0</v>
      </c>
      <c r="M122" s="32"/>
    </row>
    <row r="123" spans="1:13" x14ac:dyDescent="0.25">
      <c r="A123" s="21">
        <v>2</v>
      </c>
      <c r="B123" s="27">
        <v>3</v>
      </c>
      <c r="C123" s="27">
        <v>1</v>
      </c>
      <c r="D123" s="27">
        <v>1</v>
      </c>
      <c r="E123" s="27"/>
      <c r="F123" s="29" t="s">
        <v>127</v>
      </c>
      <c r="G123" s="30"/>
      <c r="H123" s="31"/>
      <c r="I123" s="26"/>
      <c r="J123" s="26"/>
      <c r="K123" s="26">
        <f>SUM(L124:L129)</f>
        <v>70085</v>
      </c>
      <c r="L123" s="97">
        <f>'[1]FEBRERO 2017'!L123</f>
        <v>0</v>
      </c>
      <c r="M123" s="32"/>
    </row>
    <row r="124" spans="1:13" x14ac:dyDescent="0.25">
      <c r="A124" s="21">
        <v>2</v>
      </c>
      <c r="B124" s="21">
        <v>3</v>
      </c>
      <c r="C124" s="21">
        <v>1</v>
      </c>
      <c r="D124" s="21">
        <v>1</v>
      </c>
      <c r="E124" s="27">
        <v>0.1</v>
      </c>
      <c r="F124" s="53" t="s">
        <v>127</v>
      </c>
      <c r="G124" s="54"/>
      <c r="H124" s="55"/>
      <c r="I124" s="26"/>
      <c r="J124" s="26"/>
      <c r="K124" s="26"/>
      <c r="L124" s="97">
        <f>'[1]FEBRERO 2017'!L124</f>
        <v>65835</v>
      </c>
      <c r="M124" s="32"/>
    </row>
    <row r="125" spans="1:13" x14ac:dyDescent="0.25">
      <c r="A125" s="21">
        <v>2</v>
      </c>
      <c r="B125" s="21">
        <v>3</v>
      </c>
      <c r="C125" s="21">
        <v>1</v>
      </c>
      <c r="D125" s="21">
        <v>2</v>
      </c>
      <c r="E125" s="27">
        <v>0.1</v>
      </c>
      <c r="F125" s="53" t="s">
        <v>128</v>
      </c>
      <c r="G125" s="54"/>
      <c r="H125" s="55"/>
      <c r="I125" s="26"/>
      <c r="J125" s="26"/>
      <c r="K125" s="26"/>
      <c r="L125" s="97">
        <f>'[1]FEBRERO 2017'!L125</f>
        <v>0</v>
      </c>
      <c r="M125" s="32"/>
    </row>
    <row r="126" spans="1:13" x14ac:dyDescent="0.25">
      <c r="A126" s="21">
        <v>2</v>
      </c>
      <c r="B126" s="21">
        <v>3</v>
      </c>
      <c r="C126" s="21">
        <v>1</v>
      </c>
      <c r="D126" s="21">
        <v>3</v>
      </c>
      <c r="E126" s="27">
        <v>0.1</v>
      </c>
      <c r="F126" s="53" t="s">
        <v>129</v>
      </c>
      <c r="G126" s="54"/>
      <c r="H126" s="55"/>
      <c r="I126" s="26"/>
      <c r="J126" s="26"/>
      <c r="K126" s="26"/>
      <c r="L126" s="97">
        <f>'[1]FEBRERO 2017'!L126</f>
        <v>0</v>
      </c>
      <c r="M126" s="32"/>
    </row>
    <row r="127" spans="1:13" x14ac:dyDescent="0.25">
      <c r="A127" s="21">
        <v>2</v>
      </c>
      <c r="B127" s="21">
        <v>3</v>
      </c>
      <c r="C127" s="21">
        <v>1</v>
      </c>
      <c r="D127" s="21">
        <v>3</v>
      </c>
      <c r="E127" s="27">
        <v>0.2</v>
      </c>
      <c r="F127" s="53" t="s">
        <v>130</v>
      </c>
      <c r="G127" s="54"/>
      <c r="H127" s="55"/>
      <c r="I127" s="26"/>
      <c r="J127" s="26"/>
      <c r="K127" s="26"/>
      <c r="L127" s="97">
        <f>'[1]FEBRERO 2017'!L127</f>
        <v>0</v>
      </c>
      <c r="M127" s="32"/>
    </row>
    <row r="128" spans="1:13" x14ac:dyDescent="0.25">
      <c r="A128" s="21">
        <v>2</v>
      </c>
      <c r="B128" s="21">
        <v>3</v>
      </c>
      <c r="C128" s="21">
        <v>1</v>
      </c>
      <c r="D128" s="21">
        <v>3</v>
      </c>
      <c r="E128" s="27">
        <v>0.3</v>
      </c>
      <c r="F128" s="53" t="s">
        <v>131</v>
      </c>
      <c r="G128" s="54"/>
      <c r="H128" s="55"/>
      <c r="I128" s="26"/>
      <c r="J128" s="26"/>
      <c r="K128" s="26"/>
      <c r="L128" s="97">
        <f>'[1]FEBRERO 2017'!L128</f>
        <v>4250</v>
      </c>
      <c r="M128" s="32"/>
    </row>
    <row r="129" spans="1:13" x14ac:dyDescent="0.25">
      <c r="A129" s="21">
        <v>2</v>
      </c>
      <c r="B129" s="21">
        <v>3</v>
      </c>
      <c r="C129" s="21">
        <v>1</v>
      </c>
      <c r="D129" s="21">
        <v>4</v>
      </c>
      <c r="E129" s="27">
        <v>0.1</v>
      </c>
      <c r="F129" s="53" t="s">
        <v>132</v>
      </c>
      <c r="G129" s="54"/>
      <c r="H129" s="55"/>
      <c r="I129" s="26"/>
      <c r="J129" s="26"/>
      <c r="K129" s="26"/>
      <c r="L129" s="97">
        <f>'[1]FEBRERO 2017'!L129</f>
        <v>0</v>
      </c>
      <c r="M129" s="32"/>
    </row>
    <row r="130" spans="1:13" x14ac:dyDescent="0.25">
      <c r="A130" s="21">
        <v>2</v>
      </c>
      <c r="B130" s="27">
        <v>3</v>
      </c>
      <c r="C130" s="27">
        <v>2</v>
      </c>
      <c r="D130" s="27"/>
      <c r="E130" s="27"/>
      <c r="F130" s="29" t="s">
        <v>133</v>
      </c>
      <c r="G130" s="30"/>
      <c r="H130" s="31"/>
      <c r="I130" s="26"/>
      <c r="J130" s="26">
        <f>K131</f>
        <v>329632.3</v>
      </c>
      <c r="K130" s="26"/>
      <c r="L130" s="97">
        <f>'[1]FEBRERO 2017'!L130</f>
        <v>0</v>
      </c>
      <c r="M130" s="32"/>
    </row>
    <row r="131" spans="1:13" x14ac:dyDescent="0.25">
      <c r="A131" s="21">
        <v>2</v>
      </c>
      <c r="B131" s="27">
        <v>3</v>
      </c>
      <c r="C131" s="27">
        <v>2</v>
      </c>
      <c r="D131" s="27">
        <v>1</v>
      </c>
      <c r="E131" s="27"/>
      <c r="F131" s="29" t="s">
        <v>134</v>
      </c>
      <c r="G131" s="30"/>
      <c r="H131" s="31"/>
      <c r="I131" s="26"/>
      <c r="J131" s="26"/>
      <c r="K131" s="26">
        <f>SUM(L132:L135)</f>
        <v>329632.3</v>
      </c>
      <c r="L131" s="97">
        <f>'[1]FEBRERO 2017'!L131</f>
        <v>0</v>
      </c>
      <c r="M131" s="32"/>
    </row>
    <row r="132" spans="1:13" x14ac:dyDescent="0.25">
      <c r="A132" s="21">
        <v>2</v>
      </c>
      <c r="B132" s="21">
        <v>3</v>
      </c>
      <c r="C132" s="21">
        <v>2</v>
      </c>
      <c r="D132" s="21">
        <v>1</v>
      </c>
      <c r="E132" s="27">
        <v>0.1</v>
      </c>
      <c r="F132" s="53" t="s">
        <v>134</v>
      </c>
      <c r="G132" s="54"/>
      <c r="H132" s="55"/>
      <c r="I132" s="26"/>
      <c r="J132" s="26"/>
      <c r="K132" s="26"/>
      <c r="L132" s="97">
        <f>'[1]FEBRERO 2017'!L132</f>
        <v>0</v>
      </c>
      <c r="M132" s="32"/>
    </row>
    <row r="133" spans="1:13" x14ac:dyDescent="0.25">
      <c r="A133" s="21">
        <v>2</v>
      </c>
      <c r="B133" s="21">
        <v>3</v>
      </c>
      <c r="C133" s="21">
        <v>2</v>
      </c>
      <c r="D133" s="21">
        <v>2</v>
      </c>
      <c r="E133" s="27">
        <v>0.1</v>
      </c>
      <c r="F133" s="53" t="s">
        <v>135</v>
      </c>
      <c r="G133" s="54"/>
      <c r="H133" s="55"/>
      <c r="I133" s="26"/>
      <c r="J133" s="26"/>
      <c r="K133" s="26"/>
      <c r="L133" s="97">
        <f>'[1]FEBRERO 2017'!L133</f>
        <v>329632.3</v>
      </c>
      <c r="M133" s="32"/>
    </row>
    <row r="134" spans="1:13" x14ac:dyDescent="0.25">
      <c r="A134" s="21">
        <v>2</v>
      </c>
      <c r="B134" s="21">
        <v>3</v>
      </c>
      <c r="C134" s="21">
        <v>2</v>
      </c>
      <c r="D134" s="21">
        <v>3</v>
      </c>
      <c r="E134" s="27">
        <v>0.1</v>
      </c>
      <c r="F134" s="53" t="s">
        <v>136</v>
      </c>
      <c r="G134" s="54"/>
      <c r="H134" s="55"/>
      <c r="I134" s="26"/>
      <c r="J134" s="26"/>
      <c r="K134" s="26"/>
      <c r="L134" s="97">
        <f>'[1]FEBRERO 2017'!L134</f>
        <v>0</v>
      </c>
      <c r="M134" s="32"/>
    </row>
    <row r="135" spans="1:13" x14ac:dyDescent="0.25">
      <c r="A135" s="21">
        <v>2</v>
      </c>
      <c r="B135" s="21">
        <v>3</v>
      </c>
      <c r="C135" s="21">
        <v>2</v>
      </c>
      <c r="D135" s="21">
        <v>4</v>
      </c>
      <c r="E135" s="27">
        <v>0.1</v>
      </c>
      <c r="F135" s="53" t="s">
        <v>137</v>
      </c>
      <c r="G135" s="54"/>
      <c r="H135" s="55"/>
      <c r="I135" s="26"/>
      <c r="J135" s="26"/>
      <c r="K135" s="26"/>
      <c r="L135" s="97">
        <f>'[1]FEBRERO 2017'!L135</f>
        <v>0</v>
      </c>
      <c r="M135" s="32"/>
    </row>
    <row r="136" spans="1:13" x14ac:dyDescent="0.25">
      <c r="A136" s="21">
        <v>2</v>
      </c>
      <c r="B136" s="27">
        <v>3</v>
      </c>
      <c r="C136" s="27">
        <v>3</v>
      </c>
      <c r="D136" s="27"/>
      <c r="E136" s="27"/>
      <c r="F136" s="29" t="s">
        <v>138</v>
      </c>
      <c r="G136" s="30"/>
      <c r="H136" s="31"/>
      <c r="I136" s="26"/>
      <c r="J136" s="26">
        <f>K137</f>
        <v>199778.37</v>
      </c>
      <c r="K136" s="26"/>
      <c r="L136" s="97">
        <f>'[1]FEBRERO 2017'!L136</f>
        <v>0</v>
      </c>
      <c r="M136" s="32"/>
    </row>
    <row r="137" spans="1:13" x14ac:dyDescent="0.25">
      <c r="A137" s="21">
        <v>2</v>
      </c>
      <c r="B137" s="27">
        <v>3</v>
      </c>
      <c r="C137" s="27">
        <v>3</v>
      </c>
      <c r="D137" s="27">
        <v>1</v>
      </c>
      <c r="E137" s="27"/>
      <c r="F137" s="29" t="s">
        <v>139</v>
      </c>
      <c r="G137" s="30"/>
      <c r="H137" s="31"/>
      <c r="I137" s="26"/>
      <c r="J137" s="26"/>
      <c r="K137" s="26">
        <f>SUM(L138:L143)</f>
        <v>199778.37</v>
      </c>
      <c r="L137" s="97">
        <f>'[1]FEBRERO 2017'!L137</f>
        <v>0</v>
      </c>
      <c r="M137" s="32"/>
    </row>
    <row r="138" spans="1:13" x14ac:dyDescent="0.25">
      <c r="A138" s="21">
        <v>2</v>
      </c>
      <c r="B138" s="21">
        <v>3</v>
      </c>
      <c r="C138" s="21">
        <v>3</v>
      </c>
      <c r="D138" s="21">
        <v>1</v>
      </c>
      <c r="E138" s="27">
        <v>0.1</v>
      </c>
      <c r="F138" s="53" t="s">
        <v>140</v>
      </c>
      <c r="G138" s="54"/>
      <c r="H138" s="55"/>
      <c r="I138" s="26"/>
      <c r="J138" s="26"/>
      <c r="K138" s="26"/>
      <c r="L138" s="97">
        <f>'[1]FEBRERO 2017'!L138</f>
        <v>155422.71</v>
      </c>
      <c r="M138" s="32"/>
    </row>
    <row r="139" spans="1:13" x14ac:dyDescent="0.25">
      <c r="A139" s="21">
        <v>2</v>
      </c>
      <c r="B139" s="21">
        <v>3</v>
      </c>
      <c r="C139" s="21">
        <v>3</v>
      </c>
      <c r="D139" s="21">
        <v>2</v>
      </c>
      <c r="E139" s="27">
        <v>0.1</v>
      </c>
      <c r="F139" s="53" t="s">
        <v>141</v>
      </c>
      <c r="G139" s="54"/>
      <c r="H139" s="55"/>
      <c r="I139" s="26"/>
      <c r="J139" s="26"/>
      <c r="K139" s="26"/>
      <c r="L139" s="97">
        <f>'[1]FEBRERO 2017'!L139</f>
        <v>43830.659999999996</v>
      </c>
      <c r="M139" s="32"/>
    </row>
    <row r="140" spans="1:13" x14ac:dyDescent="0.25">
      <c r="A140" s="21">
        <v>2</v>
      </c>
      <c r="B140" s="21">
        <v>3</v>
      </c>
      <c r="C140" s="21">
        <v>3</v>
      </c>
      <c r="D140" s="21">
        <v>3</v>
      </c>
      <c r="E140" s="27">
        <v>0.1</v>
      </c>
      <c r="F140" s="53" t="s">
        <v>142</v>
      </c>
      <c r="G140" s="54"/>
      <c r="H140" s="55"/>
      <c r="I140" s="26"/>
      <c r="J140" s="26"/>
      <c r="K140" s="26"/>
      <c r="L140" s="97">
        <f>'[1]FEBRERO 2017'!L140</f>
        <v>525</v>
      </c>
      <c r="M140" s="32"/>
    </row>
    <row r="141" spans="1:13" x14ac:dyDescent="0.25">
      <c r="A141" s="21">
        <v>2</v>
      </c>
      <c r="B141" s="21">
        <v>3</v>
      </c>
      <c r="C141" s="21">
        <v>3</v>
      </c>
      <c r="D141" s="21">
        <v>4</v>
      </c>
      <c r="E141" s="27">
        <v>0.1</v>
      </c>
      <c r="F141" s="53" t="s">
        <v>143</v>
      </c>
      <c r="G141" s="54"/>
      <c r="H141" s="55"/>
      <c r="I141" s="26"/>
      <c r="J141" s="26"/>
      <c r="K141" s="26"/>
      <c r="L141" s="97">
        <f>'[1]FEBRERO 2017'!L141</f>
        <v>0</v>
      </c>
      <c r="M141" s="32"/>
    </row>
    <row r="142" spans="1:13" x14ac:dyDescent="0.25">
      <c r="A142" s="21">
        <v>2</v>
      </c>
      <c r="B142" s="21">
        <v>3</v>
      </c>
      <c r="C142" s="21">
        <v>3</v>
      </c>
      <c r="D142" s="21">
        <v>5</v>
      </c>
      <c r="E142" s="27">
        <v>0.1</v>
      </c>
      <c r="F142" s="53" t="s">
        <v>144</v>
      </c>
      <c r="G142" s="54"/>
      <c r="H142" s="55"/>
      <c r="I142" s="26"/>
      <c r="J142" s="26"/>
      <c r="K142" s="26"/>
      <c r="L142" s="97">
        <f>'[1]FEBRERO 2017'!L142</f>
        <v>0</v>
      </c>
      <c r="M142" s="32"/>
    </row>
    <row r="143" spans="1:13" x14ac:dyDescent="0.25">
      <c r="A143" s="21">
        <v>2</v>
      </c>
      <c r="B143" s="21">
        <v>3</v>
      </c>
      <c r="C143" s="21">
        <v>3</v>
      </c>
      <c r="D143" s="21">
        <v>6</v>
      </c>
      <c r="E143" s="27">
        <v>0.1</v>
      </c>
      <c r="F143" s="53" t="s">
        <v>145</v>
      </c>
      <c r="G143" s="54"/>
      <c r="H143" s="55"/>
      <c r="I143" s="26"/>
      <c r="J143" s="26"/>
      <c r="K143" s="26"/>
      <c r="L143" s="97">
        <f>'[1]FEBRERO 2017'!L143</f>
        <v>0</v>
      </c>
      <c r="M143" s="32"/>
    </row>
    <row r="144" spans="1:13" x14ac:dyDescent="0.25">
      <c r="A144" s="21">
        <v>2</v>
      </c>
      <c r="B144" s="27">
        <v>3</v>
      </c>
      <c r="C144" s="27">
        <v>4</v>
      </c>
      <c r="D144" s="27"/>
      <c r="E144" s="27"/>
      <c r="F144" s="29" t="s">
        <v>146</v>
      </c>
      <c r="G144" s="30"/>
      <c r="H144" s="31"/>
      <c r="I144" s="26"/>
      <c r="J144" s="26">
        <f>K145</f>
        <v>3855922.39</v>
      </c>
      <c r="K144" s="26"/>
      <c r="L144" s="97">
        <f>'[1]FEBRERO 2017'!L144</f>
        <v>0</v>
      </c>
      <c r="M144" s="32"/>
    </row>
    <row r="145" spans="1:13" x14ac:dyDescent="0.25">
      <c r="A145" s="21">
        <v>2</v>
      </c>
      <c r="B145" s="27">
        <v>3</v>
      </c>
      <c r="C145" s="27">
        <v>4</v>
      </c>
      <c r="D145" s="27">
        <v>1</v>
      </c>
      <c r="E145" s="27"/>
      <c r="F145" s="29" t="s">
        <v>147</v>
      </c>
      <c r="G145" s="30"/>
      <c r="H145" s="31"/>
      <c r="I145" s="26"/>
      <c r="J145" s="26"/>
      <c r="K145" s="26">
        <f>SUM(L146:L147)</f>
        <v>3855922.39</v>
      </c>
      <c r="L145" s="97">
        <f>'[1]FEBRERO 2017'!L145</f>
        <v>0</v>
      </c>
      <c r="M145" s="32"/>
    </row>
    <row r="146" spans="1:13" x14ac:dyDescent="0.25">
      <c r="A146" s="21">
        <v>2</v>
      </c>
      <c r="B146" s="21">
        <v>3</v>
      </c>
      <c r="C146" s="21">
        <v>4</v>
      </c>
      <c r="D146" s="21">
        <v>1</v>
      </c>
      <c r="E146" s="27">
        <v>0.1</v>
      </c>
      <c r="F146" s="53" t="s">
        <v>147</v>
      </c>
      <c r="G146" s="54"/>
      <c r="H146" s="55"/>
      <c r="I146" s="26"/>
      <c r="J146" s="26"/>
      <c r="K146" s="26"/>
      <c r="L146" s="97">
        <f>'[1]FEBRERO 2017'!L146</f>
        <v>3855922.39</v>
      </c>
      <c r="M146" s="32"/>
    </row>
    <row r="147" spans="1:13" x14ac:dyDescent="0.25">
      <c r="A147" s="21">
        <v>2</v>
      </c>
      <c r="B147" s="21">
        <v>3</v>
      </c>
      <c r="C147" s="21">
        <v>4</v>
      </c>
      <c r="D147" s="21">
        <v>2</v>
      </c>
      <c r="E147" s="27">
        <v>0.1</v>
      </c>
      <c r="F147" s="53" t="s">
        <v>148</v>
      </c>
      <c r="G147" s="54"/>
      <c r="H147" s="55"/>
      <c r="I147" s="26"/>
      <c r="J147" s="26"/>
      <c r="K147" s="26"/>
      <c r="L147" s="97">
        <f>'[1]FEBRERO 2017'!L147</f>
        <v>0</v>
      </c>
      <c r="M147" s="32"/>
    </row>
    <row r="148" spans="1:13" x14ac:dyDescent="0.25">
      <c r="A148" s="21">
        <v>2</v>
      </c>
      <c r="B148" s="27">
        <v>3</v>
      </c>
      <c r="C148" s="27">
        <v>5</v>
      </c>
      <c r="D148" s="27"/>
      <c r="E148" s="27"/>
      <c r="F148" s="29" t="s">
        <v>149</v>
      </c>
      <c r="G148" s="30"/>
      <c r="H148" s="31"/>
      <c r="I148" s="26"/>
      <c r="J148" s="26">
        <f>K149</f>
        <v>291654.34999999998</v>
      </c>
      <c r="K148" s="26"/>
      <c r="L148" s="97">
        <f>'[1]FEBRERO 2017'!L148</f>
        <v>0</v>
      </c>
      <c r="M148" s="32"/>
    </row>
    <row r="149" spans="1:13" x14ac:dyDescent="0.25">
      <c r="A149" s="21">
        <v>2</v>
      </c>
      <c r="B149" s="27">
        <v>3</v>
      </c>
      <c r="C149" s="27">
        <v>5</v>
      </c>
      <c r="D149" s="27">
        <v>1</v>
      </c>
      <c r="E149" s="27"/>
      <c r="F149" s="29" t="s">
        <v>150</v>
      </c>
      <c r="G149" s="30"/>
      <c r="H149" s="31"/>
      <c r="I149" s="26"/>
      <c r="J149" s="26"/>
      <c r="K149" s="26">
        <f>SUM(L150:L154)</f>
        <v>291654.34999999998</v>
      </c>
      <c r="L149" s="97">
        <f>'[1]FEBRERO 2017'!L149</f>
        <v>0</v>
      </c>
      <c r="M149" s="32"/>
    </row>
    <row r="150" spans="1:13" x14ac:dyDescent="0.25">
      <c r="A150" s="21">
        <v>2</v>
      </c>
      <c r="B150" s="21">
        <v>3</v>
      </c>
      <c r="C150" s="21">
        <v>5</v>
      </c>
      <c r="D150" s="21">
        <v>1</v>
      </c>
      <c r="E150" s="27">
        <v>0.1</v>
      </c>
      <c r="F150" s="53" t="s">
        <v>150</v>
      </c>
      <c r="G150" s="54"/>
      <c r="H150" s="55"/>
      <c r="I150" s="26"/>
      <c r="J150" s="26"/>
      <c r="K150" s="26"/>
      <c r="L150" s="97">
        <f>'[1]FEBRERO 2017'!L150</f>
        <v>0</v>
      </c>
      <c r="M150" s="32"/>
    </row>
    <row r="151" spans="1:13" x14ac:dyDescent="0.25">
      <c r="A151" s="21">
        <v>2</v>
      </c>
      <c r="B151" s="21">
        <v>3</v>
      </c>
      <c r="C151" s="21">
        <v>5</v>
      </c>
      <c r="D151" s="21">
        <v>2</v>
      </c>
      <c r="E151" s="27">
        <v>0.1</v>
      </c>
      <c r="F151" s="53" t="s">
        <v>151</v>
      </c>
      <c r="G151" s="54"/>
      <c r="H151" s="55"/>
      <c r="I151" s="26"/>
      <c r="J151" s="26"/>
      <c r="K151" s="26"/>
      <c r="L151" s="97">
        <f>'[1]FEBRERO 2017'!L151</f>
        <v>0</v>
      </c>
      <c r="M151" s="32"/>
    </row>
    <row r="152" spans="1:13" x14ac:dyDescent="0.25">
      <c r="A152" s="21">
        <v>2</v>
      </c>
      <c r="B152" s="21">
        <v>3</v>
      </c>
      <c r="C152" s="21">
        <v>5</v>
      </c>
      <c r="D152" s="21">
        <v>3</v>
      </c>
      <c r="E152" s="27">
        <v>0.1</v>
      </c>
      <c r="F152" s="53" t="s">
        <v>152</v>
      </c>
      <c r="G152" s="54"/>
      <c r="H152" s="55"/>
      <c r="I152" s="26"/>
      <c r="J152" s="26"/>
      <c r="K152" s="26"/>
      <c r="L152" s="97">
        <f>'[1]FEBRERO 2017'!L152</f>
        <v>36892.239999999998</v>
      </c>
      <c r="M152" s="32"/>
    </row>
    <row r="153" spans="1:13" x14ac:dyDescent="0.25">
      <c r="A153" s="21">
        <v>2</v>
      </c>
      <c r="B153" s="21">
        <v>3</v>
      </c>
      <c r="C153" s="21">
        <v>5</v>
      </c>
      <c r="D153" s="21">
        <v>4</v>
      </c>
      <c r="E153" s="27">
        <v>0.1</v>
      </c>
      <c r="F153" s="53" t="s">
        <v>153</v>
      </c>
      <c r="G153" s="54"/>
      <c r="H153" s="55"/>
      <c r="I153" s="26"/>
      <c r="J153" s="26"/>
      <c r="K153" s="26"/>
      <c r="L153" s="97">
        <f>'[1]FEBRERO 2017'!L153</f>
        <v>1310</v>
      </c>
      <c r="M153" s="32"/>
    </row>
    <row r="154" spans="1:13" x14ac:dyDescent="0.25">
      <c r="A154" s="21">
        <v>2</v>
      </c>
      <c r="B154" s="21">
        <v>3</v>
      </c>
      <c r="C154" s="21">
        <v>5</v>
      </c>
      <c r="D154" s="21">
        <v>5</v>
      </c>
      <c r="E154" s="27">
        <v>0.1</v>
      </c>
      <c r="F154" s="53" t="s">
        <v>154</v>
      </c>
      <c r="G154" s="54"/>
      <c r="H154" s="55"/>
      <c r="I154" s="26"/>
      <c r="J154" s="26"/>
      <c r="K154" s="26"/>
      <c r="L154" s="97">
        <f>'[1]FEBRERO 2017'!L154</f>
        <v>253452.11</v>
      </c>
      <c r="M154" s="32"/>
    </row>
    <row r="155" spans="1:13" x14ac:dyDescent="0.25">
      <c r="A155" s="21">
        <v>2</v>
      </c>
      <c r="B155" s="27">
        <v>3</v>
      </c>
      <c r="C155" s="27">
        <v>6</v>
      </c>
      <c r="D155" s="27"/>
      <c r="E155" s="27"/>
      <c r="F155" s="29" t="s">
        <v>155</v>
      </c>
      <c r="G155" s="30"/>
      <c r="H155" s="31"/>
      <c r="I155" s="26"/>
      <c r="J155" s="26">
        <f>K156+K162+K166+K171</f>
        <v>4070.49</v>
      </c>
      <c r="K155" s="26"/>
      <c r="L155" s="97">
        <f>'[1]FEBRERO 2017'!L155</f>
        <v>0</v>
      </c>
      <c r="M155" s="32"/>
    </row>
    <row r="156" spans="1:13" x14ac:dyDescent="0.25">
      <c r="A156" s="21">
        <v>2</v>
      </c>
      <c r="B156" s="27">
        <v>3</v>
      </c>
      <c r="C156" s="27">
        <v>6</v>
      </c>
      <c r="D156" s="27">
        <v>1</v>
      </c>
      <c r="E156" s="27"/>
      <c r="F156" s="29" t="s">
        <v>156</v>
      </c>
      <c r="G156" s="30"/>
      <c r="H156" s="31"/>
      <c r="I156" s="26"/>
      <c r="J156" s="26"/>
      <c r="K156" s="26">
        <f>SUM(L157:L161)</f>
        <v>750</v>
      </c>
      <c r="L156" s="97">
        <f>'[1]FEBRERO 2017'!L156</f>
        <v>0</v>
      </c>
      <c r="M156" s="32"/>
    </row>
    <row r="157" spans="1:13" x14ac:dyDescent="0.25">
      <c r="A157" s="21">
        <v>2</v>
      </c>
      <c r="B157" s="21">
        <v>3</v>
      </c>
      <c r="C157" s="21">
        <v>6</v>
      </c>
      <c r="D157" s="21">
        <v>1</v>
      </c>
      <c r="E157" s="27">
        <v>0.1</v>
      </c>
      <c r="F157" s="53" t="s">
        <v>157</v>
      </c>
      <c r="G157" s="54"/>
      <c r="H157" s="55"/>
      <c r="I157" s="26"/>
      <c r="J157" s="26"/>
      <c r="K157" s="26"/>
      <c r="L157" s="97">
        <f>'[1]FEBRERO 2017'!L157</f>
        <v>750</v>
      </c>
      <c r="M157" s="32"/>
    </row>
    <row r="158" spans="1:13" x14ac:dyDescent="0.25">
      <c r="A158" s="21">
        <v>2</v>
      </c>
      <c r="B158" s="21">
        <v>3</v>
      </c>
      <c r="C158" s="21">
        <v>6</v>
      </c>
      <c r="D158" s="21">
        <v>1</v>
      </c>
      <c r="E158" s="27">
        <v>0.2</v>
      </c>
      <c r="F158" s="53" t="s">
        <v>158</v>
      </c>
      <c r="G158" s="54"/>
      <c r="H158" s="55"/>
      <c r="I158" s="26"/>
      <c r="J158" s="26"/>
      <c r="K158" s="26"/>
      <c r="L158" s="97">
        <f>'[1]FEBRERO 2017'!L158</f>
        <v>0</v>
      </c>
      <c r="M158" s="32"/>
    </row>
    <row r="159" spans="1:13" x14ac:dyDescent="0.25">
      <c r="A159" s="21">
        <v>2</v>
      </c>
      <c r="B159" s="21">
        <v>3</v>
      </c>
      <c r="C159" s="21">
        <v>6</v>
      </c>
      <c r="D159" s="21">
        <v>1</v>
      </c>
      <c r="E159" s="27">
        <v>0.3</v>
      </c>
      <c r="F159" s="53" t="s">
        <v>159</v>
      </c>
      <c r="G159" s="54"/>
      <c r="H159" s="55"/>
      <c r="I159" s="26"/>
      <c r="J159" s="26"/>
      <c r="K159" s="26"/>
      <c r="L159" s="97">
        <f>'[1]FEBRERO 2017'!L159</f>
        <v>0</v>
      </c>
      <c r="M159" s="32"/>
    </row>
    <row r="160" spans="1:13" x14ac:dyDescent="0.25">
      <c r="A160" s="21">
        <v>2</v>
      </c>
      <c r="B160" s="21">
        <v>3</v>
      </c>
      <c r="C160" s="21">
        <v>6</v>
      </c>
      <c r="D160" s="21">
        <v>1</v>
      </c>
      <c r="E160" s="27">
        <v>0.4</v>
      </c>
      <c r="F160" s="53" t="s">
        <v>160</v>
      </c>
      <c r="G160" s="54"/>
      <c r="H160" s="55"/>
      <c r="I160" s="26"/>
      <c r="J160" s="26"/>
      <c r="K160" s="26"/>
      <c r="L160" s="97">
        <f>'[1]FEBRERO 2017'!L160</f>
        <v>0</v>
      </c>
      <c r="M160" s="32"/>
    </row>
    <row r="161" spans="1:13" x14ac:dyDescent="0.25">
      <c r="A161" s="21">
        <v>2</v>
      </c>
      <c r="B161" s="21">
        <v>3</v>
      </c>
      <c r="C161" s="21">
        <v>6</v>
      </c>
      <c r="D161" s="21">
        <v>1</v>
      </c>
      <c r="E161" s="27">
        <v>0.5</v>
      </c>
      <c r="F161" s="53" t="s">
        <v>161</v>
      </c>
      <c r="G161" s="54"/>
      <c r="H161" s="55"/>
      <c r="I161" s="26"/>
      <c r="J161" s="26"/>
      <c r="K161" s="26"/>
      <c r="L161" s="97">
        <f>'[1]FEBRERO 2017'!L161</f>
        <v>0</v>
      </c>
      <c r="M161" s="32"/>
    </row>
    <row r="162" spans="1:13" x14ac:dyDescent="0.25">
      <c r="A162" s="21">
        <v>2</v>
      </c>
      <c r="B162" s="27">
        <v>3</v>
      </c>
      <c r="C162" s="27">
        <v>6</v>
      </c>
      <c r="D162" s="27">
        <v>2</v>
      </c>
      <c r="E162" s="27"/>
      <c r="F162" s="29" t="s">
        <v>162</v>
      </c>
      <c r="G162" s="30"/>
      <c r="H162" s="31"/>
      <c r="I162" s="26"/>
      <c r="J162" s="26"/>
      <c r="K162" s="26">
        <f>SUM(L163:L165)</f>
        <v>0</v>
      </c>
      <c r="L162" s="97">
        <f>'[1]FEBRERO 2017'!L162</f>
        <v>0</v>
      </c>
      <c r="M162" s="32"/>
    </row>
    <row r="163" spans="1:13" x14ac:dyDescent="0.25">
      <c r="A163" s="21">
        <v>2</v>
      </c>
      <c r="B163" s="21">
        <v>3</v>
      </c>
      <c r="C163" s="21">
        <v>6</v>
      </c>
      <c r="D163" s="21">
        <v>2</v>
      </c>
      <c r="E163" s="27">
        <v>0.1</v>
      </c>
      <c r="F163" s="53" t="s">
        <v>163</v>
      </c>
      <c r="G163" s="54"/>
      <c r="H163" s="55"/>
      <c r="I163" s="26"/>
      <c r="J163" s="26"/>
      <c r="K163" s="26"/>
      <c r="L163" s="97">
        <f>'[1]FEBRERO 2017'!L163</f>
        <v>0</v>
      </c>
      <c r="M163" s="32"/>
    </row>
    <row r="164" spans="1:13" x14ac:dyDescent="0.25">
      <c r="A164" s="21">
        <v>2</v>
      </c>
      <c r="B164" s="21">
        <v>3</v>
      </c>
      <c r="C164" s="21">
        <v>6</v>
      </c>
      <c r="D164" s="21">
        <v>2</v>
      </c>
      <c r="E164" s="27">
        <v>0.2</v>
      </c>
      <c r="F164" s="53" t="s">
        <v>164</v>
      </c>
      <c r="G164" s="54"/>
      <c r="H164" s="55"/>
      <c r="I164" s="26"/>
      <c r="J164" s="26"/>
      <c r="K164" s="26"/>
      <c r="L164" s="97">
        <f>'[1]FEBRERO 2017'!L164</f>
        <v>0</v>
      </c>
      <c r="M164" s="32"/>
    </row>
    <row r="165" spans="1:13" x14ac:dyDescent="0.25">
      <c r="A165" s="21">
        <v>2</v>
      </c>
      <c r="B165" s="21">
        <v>3</v>
      </c>
      <c r="C165" s="21">
        <v>6</v>
      </c>
      <c r="D165" s="21">
        <v>2</v>
      </c>
      <c r="E165" s="27">
        <v>0.3</v>
      </c>
      <c r="F165" s="53" t="s">
        <v>165</v>
      </c>
      <c r="G165" s="54"/>
      <c r="H165" s="55"/>
      <c r="I165" s="26"/>
      <c r="J165" s="26"/>
      <c r="K165" s="26"/>
      <c r="L165" s="97">
        <f>'[1]FEBRERO 2017'!L165</f>
        <v>0</v>
      </c>
      <c r="M165" s="32"/>
    </row>
    <row r="166" spans="1:13" x14ac:dyDescent="0.25">
      <c r="A166" s="21">
        <v>2</v>
      </c>
      <c r="B166" s="27">
        <v>3</v>
      </c>
      <c r="C166" s="27">
        <v>6</v>
      </c>
      <c r="D166" s="27">
        <v>3</v>
      </c>
      <c r="E166" s="27"/>
      <c r="F166" s="29" t="s">
        <v>166</v>
      </c>
      <c r="G166" s="30"/>
      <c r="H166" s="31"/>
      <c r="I166" s="26"/>
      <c r="J166" s="26"/>
      <c r="K166" s="26">
        <f>SUM(L167:L170)</f>
        <v>3320.49</v>
      </c>
      <c r="L166" s="97">
        <f>'[1]FEBRERO 2017'!L166</f>
        <v>0</v>
      </c>
      <c r="M166" s="32"/>
    </row>
    <row r="167" spans="1:13" x14ac:dyDescent="0.25">
      <c r="A167" s="21">
        <v>2</v>
      </c>
      <c r="B167" s="21">
        <v>3</v>
      </c>
      <c r="C167" s="21">
        <v>6</v>
      </c>
      <c r="D167" s="21">
        <v>3</v>
      </c>
      <c r="E167" s="27">
        <v>0.1</v>
      </c>
      <c r="F167" s="53" t="s">
        <v>167</v>
      </c>
      <c r="G167" s="54"/>
      <c r="H167" s="55"/>
      <c r="I167" s="26"/>
      <c r="J167" s="26"/>
      <c r="K167" s="26"/>
      <c r="L167" s="97">
        <f>'[1]FEBRERO 2017'!L167</f>
        <v>0</v>
      </c>
      <c r="M167" s="32"/>
    </row>
    <row r="168" spans="1:13" x14ac:dyDescent="0.25">
      <c r="A168" s="21">
        <v>2</v>
      </c>
      <c r="B168" s="21">
        <v>3</v>
      </c>
      <c r="C168" s="21">
        <v>6</v>
      </c>
      <c r="D168" s="21">
        <v>3</v>
      </c>
      <c r="E168" s="27">
        <v>0.2</v>
      </c>
      <c r="F168" s="53" t="s">
        <v>168</v>
      </c>
      <c r="G168" s="54"/>
      <c r="H168" s="55"/>
      <c r="I168" s="26"/>
      <c r="J168" s="26"/>
      <c r="K168" s="26"/>
      <c r="L168" s="97">
        <f>'[1]FEBRERO 2017'!L168</f>
        <v>0</v>
      </c>
      <c r="M168" s="32"/>
    </row>
    <row r="169" spans="1:13" x14ac:dyDescent="0.25">
      <c r="A169" s="21">
        <v>2</v>
      </c>
      <c r="B169" s="21">
        <v>3</v>
      </c>
      <c r="C169" s="21">
        <v>6</v>
      </c>
      <c r="D169" s="21">
        <v>3</v>
      </c>
      <c r="E169" s="27">
        <v>0.3</v>
      </c>
      <c r="F169" s="53" t="s">
        <v>169</v>
      </c>
      <c r="G169" s="54"/>
      <c r="H169" s="55"/>
      <c r="I169" s="26"/>
      <c r="J169" s="26"/>
      <c r="K169" s="26"/>
      <c r="L169" s="97">
        <f>'[1]FEBRERO 2017'!L169</f>
        <v>0</v>
      </c>
      <c r="M169" s="32"/>
    </row>
    <row r="170" spans="1:13" x14ac:dyDescent="0.25">
      <c r="A170" s="21">
        <v>2</v>
      </c>
      <c r="B170" s="21">
        <v>3</v>
      </c>
      <c r="C170" s="21">
        <v>6</v>
      </c>
      <c r="D170" s="21">
        <v>3</v>
      </c>
      <c r="E170" s="27">
        <v>0.4</v>
      </c>
      <c r="F170" s="53" t="s">
        <v>170</v>
      </c>
      <c r="G170" s="54"/>
      <c r="H170" s="55"/>
      <c r="I170" s="26"/>
      <c r="J170" s="26"/>
      <c r="K170" s="26"/>
      <c r="L170" s="97">
        <f>'[1]FEBRERO 2017'!L170</f>
        <v>3320.49</v>
      </c>
      <c r="M170" s="32"/>
    </row>
    <row r="171" spans="1:13" x14ac:dyDescent="0.25">
      <c r="A171" s="21">
        <v>2</v>
      </c>
      <c r="B171" s="27">
        <v>3</v>
      </c>
      <c r="C171" s="27">
        <v>6</v>
      </c>
      <c r="D171" s="27">
        <v>4</v>
      </c>
      <c r="E171" s="27"/>
      <c r="F171" s="29" t="s">
        <v>171</v>
      </c>
      <c r="G171" s="30"/>
      <c r="H171" s="31"/>
      <c r="I171" s="26"/>
      <c r="J171" s="26"/>
      <c r="K171" s="26">
        <f>SUM(L172:L174)</f>
        <v>0</v>
      </c>
      <c r="L171" s="97">
        <f>'[1]FEBRERO 2017'!L171</f>
        <v>0</v>
      </c>
      <c r="M171" s="32"/>
    </row>
    <row r="172" spans="1:13" x14ac:dyDescent="0.25">
      <c r="A172" s="21">
        <v>2</v>
      </c>
      <c r="B172" s="21">
        <v>3</v>
      </c>
      <c r="C172" s="21">
        <v>6</v>
      </c>
      <c r="D172" s="21">
        <v>4</v>
      </c>
      <c r="E172" s="27">
        <v>0.1</v>
      </c>
      <c r="F172" s="53" t="s">
        <v>172</v>
      </c>
      <c r="G172" s="54"/>
      <c r="H172" s="55"/>
      <c r="I172" s="26"/>
      <c r="J172" s="26"/>
      <c r="K172" s="26"/>
      <c r="L172" s="97">
        <f>'[1]FEBRERO 2017'!L172</f>
        <v>0</v>
      </c>
      <c r="M172" s="32"/>
    </row>
    <row r="173" spans="1:13" x14ac:dyDescent="0.25">
      <c r="A173" s="21">
        <v>2</v>
      </c>
      <c r="B173" s="21">
        <v>3</v>
      </c>
      <c r="C173" s="21">
        <v>6</v>
      </c>
      <c r="D173" s="21">
        <v>4</v>
      </c>
      <c r="E173" s="27">
        <v>0.4</v>
      </c>
      <c r="F173" s="53" t="s">
        <v>173</v>
      </c>
      <c r="G173" s="54"/>
      <c r="H173" s="55"/>
      <c r="I173" s="26"/>
      <c r="J173" s="26"/>
      <c r="K173" s="26"/>
      <c r="L173" s="97">
        <f>'[1]FEBRERO 2017'!L173</f>
        <v>0</v>
      </c>
      <c r="M173" s="32"/>
    </row>
    <row r="174" spans="1:13" x14ac:dyDescent="0.25">
      <c r="A174" s="21">
        <v>2</v>
      </c>
      <c r="B174" s="21">
        <v>3</v>
      </c>
      <c r="C174" s="21">
        <v>6</v>
      </c>
      <c r="D174" s="21">
        <v>4</v>
      </c>
      <c r="E174" s="27">
        <v>0.7</v>
      </c>
      <c r="F174" s="53" t="s">
        <v>174</v>
      </c>
      <c r="G174" s="54"/>
      <c r="H174" s="55"/>
      <c r="I174" s="26"/>
      <c r="J174" s="26"/>
      <c r="K174" s="26"/>
      <c r="L174" s="97">
        <f>'[1]FEBRERO 2017'!L174</f>
        <v>0</v>
      </c>
      <c r="M174" s="32"/>
    </row>
    <row r="175" spans="1:13" x14ac:dyDescent="0.25">
      <c r="A175" s="21">
        <v>2</v>
      </c>
      <c r="B175" s="27">
        <v>3</v>
      </c>
      <c r="C175" s="27">
        <v>7</v>
      </c>
      <c r="D175" s="27"/>
      <c r="E175" s="27"/>
      <c r="F175" s="29" t="s">
        <v>175</v>
      </c>
      <c r="G175" s="30"/>
      <c r="H175" s="31"/>
      <c r="I175" s="26"/>
      <c r="J175" s="26">
        <f>K176+K182</f>
        <v>1176054.8500000001</v>
      </c>
      <c r="K175" s="26"/>
      <c r="L175" s="97">
        <f>'[1]FEBRERO 2017'!L175</f>
        <v>0</v>
      </c>
      <c r="M175" s="32"/>
    </row>
    <row r="176" spans="1:13" x14ac:dyDescent="0.25">
      <c r="A176" s="21">
        <v>2</v>
      </c>
      <c r="B176" s="27">
        <v>3</v>
      </c>
      <c r="C176" s="27">
        <v>7</v>
      </c>
      <c r="D176" s="27">
        <v>1</v>
      </c>
      <c r="E176" s="27"/>
      <c r="F176" s="29" t="s">
        <v>176</v>
      </c>
      <c r="G176" s="30"/>
      <c r="H176" s="31"/>
      <c r="I176" s="26"/>
      <c r="J176" s="26"/>
      <c r="K176" s="26">
        <f>SUM(L177:L181)</f>
        <v>655232.86</v>
      </c>
      <c r="L176" s="97">
        <f>'[1]FEBRERO 2017'!L176</f>
        <v>0</v>
      </c>
      <c r="M176" s="32"/>
    </row>
    <row r="177" spans="1:13" x14ac:dyDescent="0.25">
      <c r="A177" s="21">
        <v>2</v>
      </c>
      <c r="B177" s="21">
        <v>3</v>
      </c>
      <c r="C177" s="21">
        <v>7</v>
      </c>
      <c r="D177" s="21">
        <v>1</v>
      </c>
      <c r="E177" s="27">
        <v>0.1</v>
      </c>
      <c r="F177" s="53" t="s">
        <v>177</v>
      </c>
      <c r="G177" s="54"/>
      <c r="H177" s="55"/>
      <c r="I177" s="26"/>
      <c r="J177" s="26"/>
      <c r="K177" s="26"/>
      <c r="L177" s="97">
        <f>'[1]FEBRERO 2017'!L177</f>
        <v>61408.97</v>
      </c>
      <c r="M177" s="32"/>
    </row>
    <row r="178" spans="1:13" x14ac:dyDescent="0.25">
      <c r="A178" s="21">
        <v>2</v>
      </c>
      <c r="B178" s="21">
        <v>3</v>
      </c>
      <c r="C178" s="21">
        <v>7</v>
      </c>
      <c r="D178" s="21">
        <v>1</v>
      </c>
      <c r="E178" s="27">
        <v>0.2</v>
      </c>
      <c r="F178" s="53" t="s">
        <v>178</v>
      </c>
      <c r="G178" s="54"/>
      <c r="H178" s="55"/>
      <c r="I178" s="26"/>
      <c r="J178" s="26"/>
      <c r="K178" s="26"/>
      <c r="L178" s="97">
        <f>'[1]FEBRERO 2017'!L178</f>
        <v>593403.89</v>
      </c>
      <c r="M178" s="32"/>
    </row>
    <row r="179" spans="1:13" x14ac:dyDescent="0.25">
      <c r="A179" s="21">
        <v>2</v>
      </c>
      <c r="B179" s="21">
        <v>3</v>
      </c>
      <c r="C179" s="21">
        <v>7</v>
      </c>
      <c r="D179" s="21">
        <v>1</v>
      </c>
      <c r="E179" s="27">
        <v>0.4</v>
      </c>
      <c r="F179" s="53" t="s">
        <v>179</v>
      </c>
      <c r="G179" s="54"/>
      <c r="H179" s="55"/>
      <c r="I179" s="26"/>
      <c r="J179" s="26"/>
      <c r="K179" s="26"/>
      <c r="L179" s="97">
        <f>'[1]FEBRERO 2017'!L179</f>
        <v>0</v>
      </c>
      <c r="M179" s="32"/>
    </row>
    <row r="180" spans="1:13" x14ac:dyDescent="0.25">
      <c r="A180" s="21">
        <v>2</v>
      </c>
      <c r="B180" s="21">
        <v>3</v>
      </c>
      <c r="C180" s="21">
        <v>7</v>
      </c>
      <c r="D180" s="21">
        <v>1</v>
      </c>
      <c r="E180" s="27">
        <v>0.5</v>
      </c>
      <c r="F180" s="53" t="s">
        <v>180</v>
      </c>
      <c r="G180" s="54"/>
      <c r="H180" s="55"/>
      <c r="I180" s="26"/>
      <c r="J180" s="26"/>
      <c r="K180" s="26"/>
      <c r="L180" s="97">
        <f>'[1]FEBRERO 2017'!L180</f>
        <v>420</v>
      </c>
      <c r="M180" s="32"/>
    </row>
    <row r="181" spans="1:13" x14ac:dyDescent="0.25">
      <c r="A181" s="21">
        <v>2</v>
      </c>
      <c r="B181" s="21">
        <v>3</v>
      </c>
      <c r="C181" s="21">
        <v>7</v>
      </c>
      <c r="D181" s="21">
        <v>1</v>
      </c>
      <c r="E181" s="27">
        <v>0.6</v>
      </c>
      <c r="F181" s="53" t="s">
        <v>181</v>
      </c>
      <c r="G181" s="54"/>
      <c r="H181" s="55"/>
      <c r="I181" s="26"/>
      <c r="J181" s="26"/>
      <c r="K181" s="26"/>
      <c r="L181" s="97">
        <f>'[1]FEBRERO 2017'!L181</f>
        <v>0</v>
      </c>
      <c r="M181" s="32"/>
    </row>
    <row r="182" spans="1:13" x14ac:dyDescent="0.25">
      <c r="A182" s="21">
        <v>2</v>
      </c>
      <c r="B182" s="27">
        <v>3</v>
      </c>
      <c r="C182" s="27">
        <v>7</v>
      </c>
      <c r="D182" s="27">
        <v>2</v>
      </c>
      <c r="E182" s="27"/>
      <c r="F182" s="29" t="s">
        <v>182</v>
      </c>
      <c r="G182" s="30"/>
      <c r="H182" s="31"/>
      <c r="I182" s="26"/>
      <c r="J182" s="26"/>
      <c r="K182" s="26">
        <f>SUM(L183:L188)</f>
        <v>520821.99</v>
      </c>
      <c r="L182" s="97">
        <f>'[1]FEBRERO 2017'!L182</f>
        <v>0</v>
      </c>
      <c r="M182" s="32"/>
    </row>
    <row r="183" spans="1:13" x14ac:dyDescent="0.25">
      <c r="A183" s="21">
        <v>2</v>
      </c>
      <c r="B183" s="21">
        <v>3</v>
      </c>
      <c r="C183" s="21">
        <v>7</v>
      </c>
      <c r="D183" s="21">
        <v>2</v>
      </c>
      <c r="E183" s="27">
        <v>0.1</v>
      </c>
      <c r="F183" s="53" t="s">
        <v>183</v>
      </c>
      <c r="G183" s="54"/>
      <c r="H183" s="55"/>
      <c r="I183" s="26"/>
      <c r="J183" s="26"/>
      <c r="K183" s="26"/>
      <c r="L183" s="97">
        <f>'[1]FEBRERO 2017'!L183</f>
        <v>0</v>
      </c>
      <c r="M183" s="32"/>
    </row>
    <row r="184" spans="1:13" x14ac:dyDescent="0.25">
      <c r="A184" s="21">
        <v>2</v>
      </c>
      <c r="B184" s="21">
        <v>3</v>
      </c>
      <c r="C184" s="21">
        <v>7</v>
      </c>
      <c r="D184" s="21">
        <v>2</v>
      </c>
      <c r="E184" s="27">
        <v>0.2</v>
      </c>
      <c r="F184" s="53" t="s">
        <v>184</v>
      </c>
      <c r="G184" s="54"/>
      <c r="H184" s="55"/>
      <c r="I184" s="26"/>
      <c r="J184" s="26"/>
      <c r="K184" s="26"/>
      <c r="L184" s="97">
        <f>'[1]FEBRERO 2017'!L184</f>
        <v>0</v>
      </c>
      <c r="M184" s="32"/>
    </row>
    <row r="185" spans="1:13" x14ac:dyDescent="0.25">
      <c r="A185" s="21">
        <v>2</v>
      </c>
      <c r="B185" s="21">
        <v>3</v>
      </c>
      <c r="C185" s="21">
        <v>7</v>
      </c>
      <c r="D185" s="21">
        <v>2</v>
      </c>
      <c r="E185" s="27">
        <v>0.3</v>
      </c>
      <c r="F185" s="53" t="s">
        <v>185</v>
      </c>
      <c r="G185" s="54"/>
      <c r="H185" s="55"/>
      <c r="I185" s="26"/>
      <c r="J185" s="26"/>
      <c r="K185" s="26"/>
      <c r="L185" s="97">
        <f>'[1]FEBRERO 2017'!L185</f>
        <v>520821.99</v>
      </c>
      <c r="M185" s="32"/>
    </row>
    <row r="186" spans="1:13" x14ac:dyDescent="0.25">
      <c r="A186" s="21">
        <v>2</v>
      </c>
      <c r="B186" s="21">
        <v>3</v>
      </c>
      <c r="C186" s="21">
        <v>7</v>
      </c>
      <c r="D186" s="21">
        <v>2</v>
      </c>
      <c r="E186" s="27">
        <v>0.4</v>
      </c>
      <c r="F186" s="53" t="s">
        <v>186</v>
      </c>
      <c r="G186" s="54"/>
      <c r="H186" s="55"/>
      <c r="I186" s="26"/>
      <c r="J186" s="26"/>
      <c r="K186" s="26"/>
      <c r="L186" s="97">
        <f>'[1]FEBRERO 2017'!L186</f>
        <v>0</v>
      </c>
      <c r="M186" s="32"/>
    </row>
    <row r="187" spans="1:13" x14ac:dyDescent="0.25">
      <c r="A187" s="21">
        <v>2</v>
      </c>
      <c r="B187" s="21">
        <v>3</v>
      </c>
      <c r="C187" s="21">
        <v>7</v>
      </c>
      <c r="D187" s="21">
        <v>2</v>
      </c>
      <c r="E187" s="27">
        <v>0.5</v>
      </c>
      <c r="F187" s="53" t="s">
        <v>187</v>
      </c>
      <c r="G187" s="54"/>
      <c r="H187" s="55"/>
      <c r="I187" s="26"/>
      <c r="J187" s="26"/>
      <c r="K187" s="26"/>
      <c r="L187" s="97">
        <f>'[1]FEBRERO 2017'!L187</f>
        <v>0</v>
      </c>
      <c r="M187" s="32"/>
    </row>
    <row r="188" spans="1:13" x14ac:dyDescent="0.25">
      <c r="A188" s="21">
        <v>2</v>
      </c>
      <c r="B188" s="21">
        <v>3</v>
      </c>
      <c r="C188" s="21">
        <v>7</v>
      </c>
      <c r="D188" s="21">
        <v>2</v>
      </c>
      <c r="E188" s="27">
        <v>0.6</v>
      </c>
      <c r="F188" s="53" t="s">
        <v>188</v>
      </c>
      <c r="G188" s="54"/>
      <c r="H188" s="55"/>
      <c r="I188" s="26"/>
      <c r="J188" s="26"/>
      <c r="K188" s="26"/>
      <c r="L188" s="97">
        <f>'[1]FEBRERO 2017'!L188</f>
        <v>0</v>
      </c>
      <c r="M188" s="32"/>
    </row>
    <row r="189" spans="1:13" x14ac:dyDescent="0.25">
      <c r="A189" s="21">
        <v>2</v>
      </c>
      <c r="B189" s="27">
        <v>3</v>
      </c>
      <c r="C189" s="27">
        <v>9</v>
      </c>
      <c r="D189" s="27"/>
      <c r="E189" s="27"/>
      <c r="F189" s="29" t="s">
        <v>189</v>
      </c>
      <c r="G189" s="30"/>
      <c r="H189" s="31"/>
      <c r="I189" s="26"/>
      <c r="J189" s="26">
        <f>K190</f>
        <v>1095842.4099999999</v>
      </c>
      <c r="K189" s="26"/>
      <c r="L189" s="97">
        <f>'[1]FEBRERO 2017'!L189</f>
        <v>0</v>
      </c>
      <c r="M189" s="32"/>
    </row>
    <row r="190" spans="1:13" x14ac:dyDescent="0.25">
      <c r="A190" s="21">
        <v>2</v>
      </c>
      <c r="B190" s="27">
        <v>3</v>
      </c>
      <c r="C190" s="27">
        <v>9</v>
      </c>
      <c r="D190" s="27">
        <v>1</v>
      </c>
      <c r="E190" s="27"/>
      <c r="F190" s="29" t="s">
        <v>190</v>
      </c>
      <c r="G190" s="30"/>
      <c r="H190" s="31"/>
      <c r="I190" s="26"/>
      <c r="J190" s="26"/>
      <c r="K190" s="26">
        <f>SUM(L191:L198)</f>
        <v>1095842.4099999999</v>
      </c>
      <c r="L190" s="97">
        <f>'[1]FEBRERO 2017'!L190</f>
        <v>0</v>
      </c>
      <c r="M190" s="32"/>
    </row>
    <row r="191" spans="1:13" x14ac:dyDescent="0.25">
      <c r="A191" s="21">
        <v>2</v>
      </c>
      <c r="B191" s="21">
        <v>3</v>
      </c>
      <c r="C191" s="21">
        <v>9</v>
      </c>
      <c r="D191" s="21">
        <v>1</v>
      </c>
      <c r="E191" s="27">
        <v>0.1</v>
      </c>
      <c r="F191" s="53" t="s">
        <v>191</v>
      </c>
      <c r="G191" s="54"/>
      <c r="H191" s="55"/>
      <c r="I191" s="26"/>
      <c r="J191" s="26"/>
      <c r="K191" s="26"/>
      <c r="L191" s="97">
        <f>'[1]FEBRERO 2017'!L191</f>
        <v>897.9</v>
      </c>
      <c r="M191" s="32"/>
    </row>
    <row r="192" spans="1:13" x14ac:dyDescent="0.25">
      <c r="A192" s="21">
        <v>2</v>
      </c>
      <c r="B192" s="21">
        <v>3</v>
      </c>
      <c r="C192" s="21">
        <v>9</v>
      </c>
      <c r="D192" s="21">
        <v>2</v>
      </c>
      <c r="E192" s="27">
        <v>0.1</v>
      </c>
      <c r="F192" s="53" t="s">
        <v>192</v>
      </c>
      <c r="G192" s="54"/>
      <c r="H192" s="55"/>
      <c r="I192" s="26"/>
      <c r="J192" s="26"/>
      <c r="K192" s="26"/>
      <c r="L192" s="97">
        <f>'[1]FEBRERO 2017'!L192</f>
        <v>67963.05</v>
      </c>
      <c r="M192" s="32"/>
    </row>
    <row r="193" spans="1:13" x14ac:dyDescent="0.25">
      <c r="A193" s="21">
        <v>2</v>
      </c>
      <c r="B193" s="21">
        <v>3</v>
      </c>
      <c r="C193" s="21">
        <v>9</v>
      </c>
      <c r="D193" s="21">
        <v>3</v>
      </c>
      <c r="E193" s="27">
        <v>0.1</v>
      </c>
      <c r="F193" s="53" t="s">
        <v>193</v>
      </c>
      <c r="G193" s="54"/>
      <c r="H193" s="55"/>
      <c r="I193" s="26"/>
      <c r="J193" s="26"/>
      <c r="K193" s="26"/>
      <c r="L193" s="97">
        <f>'[1]FEBRERO 2017'!L193</f>
        <v>491064.65</v>
      </c>
      <c r="M193" s="32"/>
    </row>
    <row r="194" spans="1:13" x14ac:dyDescent="0.25">
      <c r="A194" s="21">
        <v>2</v>
      </c>
      <c r="B194" s="21">
        <v>3</v>
      </c>
      <c r="C194" s="21">
        <v>9</v>
      </c>
      <c r="D194" s="21">
        <v>5</v>
      </c>
      <c r="E194" s="27">
        <v>0.1</v>
      </c>
      <c r="F194" s="53" t="s">
        <v>194</v>
      </c>
      <c r="G194" s="54"/>
      <c r="H194" s="55"/>
      <c r="I194" s="26"/>
      <c r="J194" s="26"/>
      <c r="K194" s="26"/>
      <c r="L194" s="97">
        <f>'[1]FEBRERO 2017'!L194</f>
        <v>0</v>
      </c>
      <c r="M194" s="32"/>
    </row>
    <row r="195" spans="1:13" x14ac:dyDescent="0.25">
      <c r="A195" s="21">
        <v>2</v>
      </c>
      <c r="B195" s="21">
        <v>3</v>
      </c>
      <c r="C195" s="21">
        <v>9</v>
      </c>
      <c r="D195" s="21">
        <v>6</v>
      </c>
      <c r="E195" s="27">
        <v>0.1</v>
      </c>
      <c r="F195" s="53" t="s">
        <v>195</v>
      </c>
      <c r="G195" s="54"/>
      <c r="H195" s="55"/>
      <c r="I195" s="26"/>
      <c r="J195" s="26"/>
      <c r="K195" s="26"/>
      <c r="L195" s="97">
        <f>'[1]FEBRERO 2017'!L195</f>
        <v>354925.26</v>
      </c>
      <c r="M195" s="32"/>
    </row>
    <row r="196" spans="1:13" x14ac:dyDescent="0.25">
      <c r="A196" s="21">
        <v>2</v>
      </c>
      <c r="B196" s="21">
        <v>3</v>
      </c>
      <c r="C196" s="21">
        <v>9</v>
      </c>
      <c r="D196" s="21">
        <v>7</v>
      </c>
      <c r="E196" s="27">
        <v>0.1</v>
      </c>
      <c r="F196" s="53" t="s">
        <v>196</v>
      </c>
      <c r="G196" s="54"/>
      <c r="H196" s="55"/>
      <c r="I196" s="26"/>
      <c r="J196" s="26"/>
      <c r="K196" s="26"/>
      <c r="L196" s="97">
        <f>'[1]FEBRERO 2017'!L196</f>
        <v>0</v>
      </c>
      <c r="M196" s="32"/>
    </row>
    <row r="197" spans="1:13" x14ac:dyDescent="0.25">
      <c r="A197" s="21">
        <v>2</v>
      </c>
      <c r="B197" s="21">
        <v>3</v>
      </c>
      <c r="C197" s="21">
        <v>9</v>
      </c>
      <c r="D197" s="21">
        <v>8</v>
      </c>
      <c r="E197" s="27">
        <v>0.1</v>
      </c>
      <c r="F197" s="53" t="s">
        <v>197</v>
      </c>
      <c r="G197" s="54"/>
      <c r="H197" s="55"/>
      <c r="I197" s="26"/>
      <c r="J197" s="26"/>
      <c r="K197" s="26"/>
      <c r="L197" s="97">
        <f>'[1]FEBRERO 2017'!L197</f>
        <v>180991.55</v>
      </c>
      <c r="M197" s="32"/>
    </row>
    <row r="198" spans="1:13" x14ac:dyDescent="0.25">
      <c r="A198" s="21">
        <v>2</v>
      </c>
      <c r="B198" s="21">
        <v>3</v>
      </c>
      <c r="C198" s="21">
        <v>9</v>
      </c>
      <c r="D198" s="21">
        <v>9</v>
      </c>
      <c r="E198" s="27">
        <v>0.1</v>
      </c>
      <c r="F198" s="53" t="s">
        <v>198</v>
      </c>
      <c r="G198" s="54"/>
      <c r="H198" s="55"/>
      <c r="I198" s="26"/>
      <c r="J198" s="26"/>
      <c r="K198" s="26"/>
      <c r="L198" s="97">
        <f>'[1]FEBRERO 2017'!L198</f>
        <v>0</v>
      </c>
      <c r="M198" s="32"/>
    </row>
    <row r="199" spans="1:13" x14ac:dyDescent="0.25">
      <c r="A199" s="28">
        <v>2</v>
      </c>
      <c r="B199" s="38">
        <v>4</v>
      </c>
      <c r="C199" s="38"/>
      <c r="D199" s="38"/>
      <c r="E199" s="38"/>
      <c r="F199" s="29" t="s">
        <v>199</v>
      </c>
      <c r="G199" s="30"/>
      <c r="H199" s="31"/>
      <c r="I199" s="26">
        <f>J200</f>
        <v>0</v>
      </c>
      <c r="J199" s="26"/>
      <c r="K199" s="26"/>
      <c r="L199" s="97">
        <f>'[1]FEBRERO 2017'!L199</f>
        <v>0</v>
      </c>
      <c r="M199" s="32"/>
    </row>
    <row r="200" spans="1:13" x14ac:dyDescent="0.25">
      <c r="A200" s="21">
        <v>2</v>
      </c>
      <c r="B200" s="27">
        <v>4</v>
      </c>
      <c r="C200" s="27">
        <v>1</v>
      </c>
      <c r="D200" s="27"/>
      <c r="E200" s="27"/>
      <c r="F200" s="29" t="s">
        <v>200</v>
      </c>
      <c r="G200" s="30"/>
      <c r="H200" s="31"/>
      <c r="I200" s="26"/>
      <c r="J200" s="26">
        <f>K201</f>
        <v>0</v>
      </c>
      <c r="K200" s="26"/>
      <c r="L200" s="97">
        <f>'[1]FEBRERO 2017'!L200</f>
        <v>0</v>
      </c>
      <c r="M200" s="32"/>
    </row>
    <row r="201" spans="1:13" x14ac:dyDescent="0.25">
      <c r="A201" s="21">
        <v>2</v>
      </c>
      <c r="B201" s="27">
        <v>4</v>
      </c>
      <c r="C201" s="27">
        <v>1</v>
      </c>
      <c r="D201" s="27">
        <v>2</v>
      </c>
      <c r="E201" s="27"/>
      <c r="F201" s="29" t="s">
        <v>201</v>
      </c>
      <c r="G201" s="30"/>
      <c r="H201" s="31"/>
      <c r="I201" s="26"/>
      <c r="J201" s="26"/>
      <c r="K201" s="26">
        <f>L202</f>
        <v>0</v>
      </c>
      <c r="L201" s="97">
        <f>'[1]FEBRERO 2017'!L201</f>
        <v>0</v>
      </c>
      <c r="M201" s="32"/>
    </row>
    <row r="202" spans="1:13" x14ac:dyDescent="0.25">
      <c r="A202" s="21">
        <v>2</v>
      </c>
      <c r="B202" s="21">
        <v>4</v>
      </c>
      <c r="C202" s="21">
        <v>2</v>
      </c>
      <c r="D202" s="21">
        <v>1</v>
      </c>
      <c r="E202" s="27">
        <v>0.1</v>
      </c>
      <c r="F202" s="53" t="s">
        <v>202</v>
      </c>
      <c r="G202" s="54"/>
      <c r="H202" s="55"/>
      <c r="I202" s="26"/>
      <c r="J202" s="26"/>
      <c r="K202" s="26"/>
      <c r="L202" s="97">
        <f>'[1]FEBRERO 2017'!L202</f>
        <v>0</v>
      </c>
      <c r="M202" s="32"/>
    </row>
    <row r="203" spans="1:13" x14ac:dyDescent="0.25">
      <c r="A203" s="28">
        <v>2</v>
      </c>
      <c r="B203" s="28">
        <v>6</v>
      </c>
      <c r="C203" s="28"/>
      <c r="D203" s="28"/>
      <c r="E203" s="38"/>
      <c r="F203" s="29" t="s">
        <v>203</v>
      </c>
      <c r="G203" s="30"/>
      <c r="H203" s="31"/>
      <c r="I203" s="26">
        <f>J204+J211+J216+J224+J220+J234+J235</f>
        <v>755</v>
      </c>
      <c r="J203" s="26"/>
      <c r="K203" s="26"/>
      <c r="L203" s="97">
        <f>'[1]FEBRERO 2017'!L203</f>
        <v>0</v>
      </c>
      <c r="M203" s="32"/>
    </row>
    <row r="204" spans="1:13" x14ac:dyDescent="0.25">
      <c r="A204" s="21">
        <v>2</v>
      </c>
      <c r="B204" s="21">
        <v>6</v>
      </c>
      <c r="C204" s="21">
        <v>1</v>
      </c>
      <c r="D204" s="21"/>
      <c r="E204" s="27"/>
      <c r="F204" s="29" t="s">
        <v>204</v>
      </c>
      <c r="G204" s="30"/>
      <c r="H204" s="31"/>
      <c r="I204" s="26"/>
      <c r="J204" s="26">
        <f>K205</f>
        <v>755</v>
      </c>
      <c r="K204" s="26"/>
      <c r="L204" s="97">
        <f>'[1]FEBRERO 2017'!L204</f>
        <v>0</v>
      </c>
      <c r="M204" s="32"/>
    </row>
    <row r="205" spans="1:13" x14ac:dyDescent="0.25">
      <c r="A205" s="21">
        <v>2</v>
      </c>
      <c r="B205" s="21">
        <v>6</v>
      </c>
      <c r="C205" s="21">
        <v>1</v>
      </c>
      <c r="D205" s="21">
        <v>1</v>
      </c>
      <c r="E205" s="27"/>
      <c r="F205" s="29" t="s">
        <v>205</v>
      </c>
      <c r="G205" s="30"/>
      <c r="H205" s="31"/>
      <c r="I205" s="26"/>
      <c r="J205" s="26"/>
      <c r="K205" s="26">
        <f>SUM(L206:L210)</f>
        <v>755</v>
      </c>
      <c r="L205" s="97">
        <f>'[1]FEBRERO 2017'!L205</f>
        <v>0</v>
      </c>
      <c r="M205" s="32"/>
    </row>
    <row r="206" spans="1:13" x14ac:dyDescent="0.25">
      <c r="A206" s="21">
        <v>2</v>
      </c>
      <c r="B206" s="21">
        <v>6</v>
      </c>
      <c r="C206" s="21">
        <v>1</v>
      </c>
      <c r="D206" s="21">
        <v>1</v>
      </c>
      <c r="E206" s="27">
        <v>0.1</v>
      </c>
      <c r="F206" s="53" t="s">
        <v>205</v>
      </c>
      <c r="G206" s="54"/>
      <c r="H206" s="55"/>
      <c r="I206" s="26"/>
      <c r="J206" s="26"/>
      <c r="K206" s="26"/>
      <c r="L206" s="97">
        <f>'[1]FEBRERO 2017'!L206</f>
        <v>0</v>
      </c>
      <c r="M206" s="32"/>
    </row>
    <row r="207" spans="1:13" x14ac:dyDescent="0.25">
      <c r="A207" s="21">
        <v>2</v>
      </c>
      <c r="B207" s="21">
        <v>6</v>
      </c>
      <c r="C207" s="21">
        <v>1</v>
      </c>
      <c r="D207" s="21">
        <v>2</v>
      </c>
      <c r="E207" s="27">
        <v>0.1</v>
      </c>
      <c r="F207" s="53" t="s">
        <v>206</v>
      </c>
      <c r="G207" s="54"/>
      <c r="H207" s="55"/>
      <c r="I207" s="26"/>
      <c r="J207" s="26"/>
      <c r="K207" s="26"/>
      <c r="L207" s="97">
        <f>'[1]FEBRERO 2017'!L207</f>
        <v>0</v>
      </c>
      <c r="M207" s="32"/>
    </row>
    <row r="208" spans="1:13" x14ac:dyDescent="0.25">
      <c r="A208" s="21">
        <v>2</v>
      </c>
      <c r="B208" s="21">
        <v>6</v>
      </c>
      <c r="C208" s="21">
        <v>1</v>
      </c>
      <c r="D208" s="21">
        <v>3</v>
      </c>
      <c r="E208" s="27">
        <v>0.1</v>
      </c>
      <c r="F208" s="53" t="s">
        <v>207</v>
      </c>
      <c r="G208" s="54"/>
      <c r="H208" s="55"/>
      <c r="I208" s="26"/>
      <c r="J208" s="26"/>
      <c r="K208" s="26"/>
      <c r="L208" s="97">
        <f>'[1]FEBRERO 2017'!L208</f>
        <v>755</v>
      </c>
      <c r="M208" s="32"/>
    </row>
    <row r="209" spans="1:13" x14ac:dyDescent="0.25">
      <c r="A209" s="21">
        <v>2</v>
      </c>
      <c r="B209" s="21">
        <v>6</v>
      </c>
      <c r="C209" s="21">
        <v>1</v>
      </c>
      <c r="D209" s="21">
        <v>4</v>
      </c>
      <c r="E209" s="27">
        <v>0.1</v>
      </c>
      <c r="F209" s="53" t="s">
        <v>208</v>
      </c>
      <c r="G209" s="54"/>
      <c r="H209" s="55"/>
      <c r="I209" s="26"/>
      <c r="J209" s="26"/>
      <c r="K209" s="26"/>
      <c r="L209" s="97">
        <f>'[1]FEBRERO 2017'!L209</f>
        <v>0</v>
      </c>
      <c r="M209" s="32"/>
    </row>
    <row r="210" spans="1:13" x14ac:dyDescent="0.25">
      <c r="A210" s="21">
        <v>2</v>
      </c>
      <c r="B210" s="21">
        <v>6</v>
      </c>
      <c r="C210" s="21">
        <v>1</v>
      </c>
      <c r="D210" s="21">
        <v>9</v>
      </c>
      <c r="E210" s="27">
        <v>0.1</v>
      </c>
      <c r="F210" s="53" t="s">
        <v>209</v>
      </c>
      <c r="G210" s="54"/>
      <c r="H210" s="55"/>
      <c r="I210" s="26"/>
      <c r="J210" s="26"/>
      <c r="K210" s="26"/>
      <c r="L210" s="97">
        <f>'[1]FEBRERO 2017'!L210</f>
        <v>0</v>
      </c>
      <c r="M210" s="32"/>
    </row>
    <row r="211" spans="1:13" x14ac:dyDescent="0.25">
      <c r="A211" s="21">
        <v>2</v>
      </c>
      <c r="B211" s="21">
        <v>6</v>
      </c>
      <c r="C211" s="21">
        <v>2</v>
      </c>
      <c r="D211" s="21"/>
      <c r="E211" s="27"/>
      <c r="F211" s="29" t="s">
        <v>210</v>
      </c>
      <c r="G211" s="30"/>
      <c r="H211" s="31"/>
      <c r="I211" s="26"/>
      <c r="J211" s="26">
        <f>K212</f>
        <v>0</v>
      </c>
      <c r="K211" s="26"/>
      <c r="L211" s="97">
        <f>'[1]FEBRERO 2017'!L211</f>
        <v>0</v>
      </c>
      <c r="M211" s="32"/>
    </row>
    <row r="212" spans="1:13" x14ac:dyDescent="0.25">
      <c r="A212" s="21">
        <v>2</v>
      </c>
      <c r="B212" s="21">
        <v>6</v>
      </c>
      <c r="C212" s="21">
        <v>2</v>
      </c>
      <c r="D212" s="21">
        <v>1</v>
      </c>
      <c r="E212" s="27"/>
      <c r="F212" s="29" t="s">
        <v>211</v>
      </c>
      <c r="G212" s="30"/>
      <c r="H212" s="31"/>
      <c r="I212" s="26"/>
      <c r="J212" s="26"/>
      <c r="K212" s="26">
        <f>SUM(L213:L215)</f>
        <v>0</v>
      </c>
      <c r="L212" s="97">
        <f>'[1]FEBRERO 2017'!L212</f>
        <v>0</v>
      </c>
      <c r="M212" s="32"/>
    </row>
    <row r="213" spans="1:13" x14ac:dyDescent="0.25">
      <c r="A213" s="21">
        <v>2</v>
      </c>
      <c r="B213" s="21">
        <v>6</v>
      </c>
      <c r="C213" s="21">
        <v>2</v>
      </c>
      <c r="D213" s="21">
        <v>1</v>
      </c>
      <c r="E213" s="27">
        <v>0.1</v>
      </c>
      <c r="F213" s="53" t="s">
        <v>212</v>
      </c>
      <c r="G213" s="54"/>
      <c r="H213" s="55"/>
      <c r="I213" s="26"/>
      <c r="J213" s="26"/>
      <c r="K213" s="26"/>
      <c r="L213" s="97">
        <f>'[1]FEBRERO 2017'!L213</f>
        <v>0</v>
      </c>
      <c r="M213" s="32"/>
    </row>
    <row r="214" spans="1:13" x14ac:dyDescent="0.25">
      <c r="A214" s="21">
        <v>2</v>
      </c>
      <c r="B214" s="21">
        <v>6</v>
      </c>
      <c r="C214" s="21">
        <v>2</v>
      </c>
      <c r="D214" s="21">
        <v>2</v>
      </c>
      <c r="E214" s="27">
        <v>0.1</v>
      </c>
      <c r="F214" s="53" t="s">
        <v>213</v>
      </c>
      <c r="G214" s="54"/>
      <c r="H214" s="55"/>
      <c r="I214" s="26"/>
      <c r="J214" s="26"/>
      <c r="K214" s="26"/>
      <c r="L214" s="97">
        <f>'[1]FEBRERO 2017'!L214</f>
        <v>0</v>
      </c>
      <c r="M214" s="32"/>
    </row>
    <row r="215" spans="1:13" x14ac:dyDescent="0.25">
      <c r="A215" s="21">
        <v>2</v>
      </c>
      <c r="B215" s="21">
        <v>6</v>
      </c>
      <c r="C215" s="21">
        <v>2</v>
      </c>
      <c r="D215" s="21">
        <v>3</v>
      </c>
      <c r="E215" s="27">
        <v>0.1</v>
      </c>
      <c r="F215" s="53" t="s">
        <v>214</v>
      </c>
      <c r="G215" s="54"/>
      <c r="H215" s="55"/>
      <c r="I215" s="26"/>
      <c r="J215" s="26"/>
      <c r="K215" s="26"/>
      <c r="L215" s="97">
        <f>'[1]FEBRERO 2017'!L215</f>
        <v>0</v>
      </c>
      <c r="M215" s="32"/>
    </row>
    <row r="216" spans="1:13" x14ac:dyDescent="0.25">
      <c r="A216" s="21">
        <v>2</v>
      </c>
      <c r="B216" s="27">
        <v>6</v>
      </c>
      <c r="C216" s="27">
        <v>3</v>
      </c>
      <c r="D216" s="27"/>
      <c r="E216" s="27"/>
      <c r="F216" s="29" t="s">
        <v>215</v>
      </c>
      <c r="G216" s="30"/>
      <c r="H216" s="31"/>
      <c r="I216" s="26"/>
      <c r="J216" s="26">
        <f>K217</f>
        <v>0</v>
      </c>
      <c r="K216" s="26"/>
      <c r="L216" s="97">
        <f>'[1]FEBRERO 2017'!L216</f>
        <v>0</v>
      </c>
      <c r="M216" s="32"/>
    </row>
    <row r="217" spans="1:13" x14ac:dyDescent="0.25">
      <c r="A217" s="21">
        <v>2</v>
      </c>
      <c r="B217" s="21">
        <v>6</v>
      </c>
      <c r="C217" s="21">
        <v>3</v>
      </c>
      <c r="D217" s="21">
        <v>1</v>
      </c>
      <c r="E217" s="27"/>
      <c r="F217" s="29" t="s">
        <v>216</v>
      </c>
      <c r="G217" s="30"/>
      <c r="H217" s="31"/>
      <c r="I217" s="26"/>
      <c r="J217" s="26"/>
      <c r="K217" s="26">
        <f>SUM(L218:L219)</f>
        <v>0</v>
      </c>
      <c r="L217" s="97">
        <f>'[1]FEBRERO 2017'!L217</f>
        <v>0</v>
      </c>
      <c r="M217" s="32"/>
    </row>
    <row r="218" spans="1:13" x14ac:dyDescent="0.25">
      <c r="A218" s="21">
        <v>2</v>
      </c>
      <c r="B218" s="21">
        <v>6</v>
      </c>
      <c r="C218" s="21">
        <v>3</v>
      </c>
      <c r="D218" s="21">
        <v>1</v>
      </c>
      <c r="E218" s="27">
        <v>0.1</v>
      </c>
      <c r="F218" s="53" t="s">
        <v>216</v>
      </c>
      <c r="G218" s="54"/>
      <c r="H218" s="55"/>
      <c r="I218" s="26"/>
      <c r="J218" s="26"/>
      <c r="K218" s="26"/>
      <c r="L218" s="97">
        <f>'[1]FEBRERO 2017'!L218</f>
        <v>0</v>
      </c>
      <c r="M218" s="32"/>
    </row>
    <row r="219" spans="1:13" x14ac:dyDescent="0.25">
      <c r="A219" s="21">
        <v>2</v>
      </c>
      <c r="B219" s="21">
        <v>6</v>
      </c>
      <c r="C219" s="21">
        <v>3</v>
      </c>
      <c r="D219" s="21">
        <v>2</v>
      </c>
      <c r="E219" s="27">
        <v>0.1</v>
      </c>
      <c r="F219" s="53" t="s">
        <v>217</v>
      </c>
      <c r="G219" s="54"/>
      <c r="H219" s="55"/>
      <c r="I219" s="26"/>
      <c r="J219" s="26"/>
      <c r="K219" s="26"/>
      <c r="L219" s="97">
        <f>'[1]FEBRERO 2017'!L219</f>
        <v>0</v>
      </c>
      <c r="M219" s="32"/>
    </row>
    <row r="220" spans="1:13" x14ac:dyDescent="0.25">
      <c r="A220" s="21">
        <v>2</v>
      </c>
      <c r="B220" s="27">
        <v>6</v>
      </c>
      <c r="C220" s="27">
        <v>4</v>
      </c>
      <c r="D220" s="21"/>
      <c r="E220" s="27"/>
      <c r="F220" s="29" t="s">
        <v>218</v>
      </c>
      <c r="G220" s="30"/>
      <c r="H220" s="31"/>
      <c r="I220" s="26"/>
      <c r="J220" s="26">
        <f>K221</f>
        <v>0</v>
      </c>
      <c r="K220" s="26"/>
      <c r="L220" s="97">
        <f>'[1]FEBRERO 2017'!L220</f>
        <v>0</v>
      </c>
      <c r="M220" s="32"/>
    </row>
    <row r="221" spans="1:13" x14ac:dyDescent="0.25">
      <c r="A221" s="21">
        <v>2</v>
      </c>
      <c r="B221" s="21">
        <v>6</v>
      </c>
      <c r="C221" s="21">
        <v>4</v>
      </c>
      <c r="D221" s="21">
        <v>1</v>
      </c>
      <c r="E221" s="27"/>
      <c r="F221" s="29" t="s">
        <v>219</v>
      </c>
      <c r="G221" s="30"/>
      <c r="H221" s="31"/>
      <c r="I221" s="26"/>
      <c r="J221" s="26"/>
      <c r="K221" s="26">
        <f>SUM(L222:L223)</f>
        <v>0</v>
      </c>
      <c r="L221" s="97">
        <f>'[1]FEBRERO 2017'!L221</f>
        <v>0</v>
      </c>
      <c r="M221" s="32"/>
    </row>
    <row r="222" spans="1:13" x14ac:dyDescent="0.25">
      <c r="A222" s="21">
        <v>2</v>
      </c>
      <c r="B222" s="21">
        <v>6</v>
      </c>
      <c r="C222" s="21">
        <v>4</v>
      </c>
      <c r="D222" s="21">
        <v>1</v>
      </c>
      <c r="E222" s="27">
        <v>0.1</v>
      </c>
      <c r="F222" s="53" t="s">
        <v>219</v>
      </c>
      <c r="G222" s="54"/>
      <c r="H222" s="55"/>
      <c r="I222" s="26"/>
      <c r="J222" s="26"/>
      <c r="K222" s="26"/>
      <c r="L222" s="97">
        <f>'[1]FEBRERO 2017'!L222</f>
        <v>0</v>
      </c>
      <c r="M222" s="32"/>
    </row>
    <row r="223" spans="1:13" x14ac:dyDescent="0.25">
      <c r="A223" s="21">
        <v>2</v>
      </c>
      <c r="B223" s="21">
        <v>6</v>
      </c>
      <c r="C223" s="21">
        <v>4</v>
      </c>
      <c r="D223" s="21">
        <v>8</v>
      </c>
      <c r="E223" s="27">
        <v>0.1</v>
      </c>
      <c r="F223" s="53" t="s">
        <v>220</v>
      </c>
      <c r="G223" s="54"/>
      <c r="H223" s="55"/>
      <c r="I223" s="26"/>
      <c r="J223" s="26"/>
      <c r="K223" s="26"/>
      <c r="L223" s="97">
        <f>'[1]FEBRERO 2017'!L223</f>
        <v>0</v>
      </c>
      <c r="M223" s="32"/>
    </row>
    <row r="224" spans="1:13" x14ac:dyDescent="0.25">
      <c r="A224" s="21">
        <v>2</v>
      </c>
      <c r="B224" s="21">
        <v>6</v>
      </c>
      <c r="C224" s="21">
        <v>5</v>
      </c>
      <c r="D224" s="21"/>
      <c r="E224" s="27"/>
      <c r="F224" s="29" t="s">
        <v>221</v>
      </c>
      <c r="G224" s="30"/>
      <c r="H224" s="31"/>
      <c r="I224" s="26"/>
      <c r="J224" s="26">
        <f>SUM(K225:K227)</f>
        <v>0</v>
      </c>
      <c r="K224" s="26"/>
      <c r="L224" s="97">
        <f>'[1]FEBRERO 2017'!L224</f>
        <v>0</v>
      </c>
      <c r="M224" s="32"/>
    </row>
    <row r="225" spans="1:13" x14ac:dyDescent="0.25">
      <c r="A225" s="21">
        <v>2</v>
      </c>
      <c r="B225" s="21">
        <v>6</v>
      </c>
      <c r="C225" s="21">
        <v>5</v>
      </c>
      <c r="D225" s="21">
        <v>1</v>
      </c>
      <c r="E225" s="27"/>
      <c r="F225" s="53" t="s">
        <v>222</v>
      </c>
      <c r="G225" s="54"/>
      <c r="H225" s="55"/>
      <c r="I225" s="26"/>
      <c r="J225" s="26"/>
      <c r="K225" s="26">
        <f>SUM(L226)</f>
        <v>0</v>
      </c>
      <c r="L225" s="97">
        <f>'[1]FEBRERO 2017'!L225</f>
        <v>0</v>
      </c>
      <c r="M225" s="32"/>
    </row>
    <row r="226" spans="1:13" x14ac:dyDescent="0.25">
      <c r="A226" s="21">
        <v>2</v>
      </c>
      <c r="B226" s="21">
        <v>6</v>
      </c>
      <c r="C226" s="21">
        <v>5</v>
      </c>
      <c r="D226" s="21">
        <v>1</v>
      </c>
      <c r="E226" s="27">
        <v>0.1</v>
      </c>
      <c r="F226" s="53" t="s">
        <v>222</v>
      </c>
      <c r="G226" s="54"/>
      <c r="H226" s="55"/>
      <c r="I226" s="26"/>
      <c r="J226" s="26"/>
      <c r="K226" s="26"/>
      <c r="L226" s="97">
        <f>'[1]FEBRERO 2017'!L226</f>
        <v>0</v>
      </c>
      <c r="M226" s="32"/>
    </row>
    <row r="227" spans="1:13" x14ac:dyDescent="0.25">
      <c r="A227" s="21">
        <v>2</v>
      </c>
      <c r="B227" s="21">
        <v>6</v>
      </c>
      <c r="C227" s="21">
        <v>5</v>
      </c>
      <c r="D227" s="21">
        <v>2</v>
      </c>
      <c r="E227" s="27"/>
      <c r="F227" s="53" t="s">
        <v>223</v>
      </c>
      <c r="G227" s="54"/>
      <c r="H227" s="55"/>
      <c r="I227" s="26"/>
      <c r="J227" s="26"/>
      <c r="K227" s="26">
        <f>SUM(L228:L232)</f>
        <v>0</v>
      </c>
      <c r="L227" s="97">
        <f>'[1]FEBRERO 2017'!L227</f>
        <v>0</v>
      </c>
      <c r="M227" s="32"/>
    </row>
    <row r="228" spans="1:13" x14ac:dyDescent="0.25">
      <c r="A228" s="21">
        <v>2</v>
      </c>
      <c r="B228" s="21">
        <v>6</v>
      </c>
      <c r="C228" s="21">
        <v>5</v>
      </c>
      <c r="D228" s="21">
        <v>2</v>
      </c>
      <c r="E228" s="27">
        <v>0.1</v>
      </c>
      <c r="F228" s="53" t="s">
        <v>223</v>
      </c>
      <c r="G228" s="54"/>
      <c r="H228" s="55"/>
      <c r="I228" s="26"/>
      <c r="J228" s="26"/>
      <c r="K228" s="26"/>
      <c r="L228" s="97">
        <f>'[1]FEBRERO 2017'!L228</f>
        <v>0</v>
      </c>
      <c r="M228" s="32"/>
    </row>
    <row r="229" spans="1:13" x14ac:dyDescent="0.25">
      <c r="A229" s="21">
        <v>2</v>
      </c>
      <c r="B229" s="21">
        <v>6</v>
      </c>
      <c r="C229" s="21">
        <v>5</v>
      </c>
      <c r="D229" s="21">
        <v>5</v>
      </c>
      <c r="E229" s="27">
        <v>0.1</v>
      </c>
      <c r="F229" s="53" t="s">
        <v>224</v>
      </c>
      <c r="G229" s="54"/>
      <c r="H229" s="55"/>
      <c r="I229" s="26"/>
      <c r="J229" s="26"/>
      <c r="K229" s="26"/>
      <c r="L229" s="97">
        <f>'[1]FEBRERO 2017'!L229</f>
        <v>0</v>
      </c>
      <c r="M229" s="32"/>
    </row>
    <row r="230" spans="1:13" x14ac:dyDescent="0.25">
      <c r="A230" s="21">
        <v>2</v>
      </c>
      <c r="B230" s="21">
        <v>6</v>
      </c>
      <c r="C230" s="21">
        <v>5</v>
      </c>
      <c r="D230" s="21">
        <v>6</v>
      </c>
      <c r="E230" s="27">
        <v>0.1</v>
      </c>
      <c r="F230" s="53" t="s">
        <v>225</v>
      </c>
      <c r="G230" s="54"/>
      <c r="H230" s="55"/>
      <c r="I230" s="26"/>
      <c r="J230" s="26"/>
      <c r="K230" s="26"/>
      <c r="L230" s="97">
        <f>'[1]FEBRERO 2017'!L230</f>
        <v>0</v>
      </c>
      <c r="M230" s="32"/>
    </row>
    <row r="231" spans="1:13" x14ac:dyDescent="0.25">
      <c r="A231" s="21">
        <v>2</v>
      </c>
      <c r="B231" s="21">
        <v>6</v>
      </c>
      <c r="C231" s="21">
        <v>5</v>
      </c>
      <c r="D231" s="21">
        <v>7</v>
      </c>
      <c r="E231" s="27">
        <v>0.1</v>
      </c>
      <c r="F231" s="53" t="s">
        <v>226</v>
      </c>
      <c r="G231" s="54"/>
      <c r="H231" s="55"/>
      <c r="I231" s="26"/>
      <c r="J231" s="26"/>
      <c r="K231" s="26"/>
      <c r="L231" s="97">
        <f>'[1]FEBRERO 2017'!L231</f>
        <v>0</v>
      </c>
      <c r="M231" s="32"/>
    </row>
    <row r="232" spans="1:13" x14ac:dyDescent="0.25">
      <c r="A232" s="21">
        <v>2</v>
      </c>
      <c r="B232" s="21">
        <v>6</v>
      </c>
      <c r="C232" s="21">
        <v>5</v>
      </c>
      <c r="D232" s="21">
        <v>8</v>
      </c>
      <c r="E232" s="27">
        <v>0.1</v>
      </c>
      <c r="F232" s="53" t="s">
        <v>227</v>
      </c>
      <c r="G232" s="54"/>
      <c r="H232" s="55"/>
      <c r="I232" s="26"/>
      <c r="J232" s="26"/>
      <c r="K232" s="26"/>
      <c r="L232" s="97">
        <f>'[1]FEBRERO 2017'!L232</f>
        <v>0</v>
      </c>
      <c r="M232" s="32"/>
    </row>
    <row r="233" spans="1:13" x14ac:dyDescent="0.25">
      <c r="A233" s="27">
        <v>2</v>
      </c>
      <c r="B233" s="27">
        <v>6</v>
      </c>
      <c r="C233" s="27">
        <v>7</v>
      </c>
      <c r="D233" s="27"/>
      <c r="E233" s="27"/>
      <c r="F233" s="29" t="s">
        <v>228</v>
      </c>
      <c r="G233" s="30"/>
      <c r="H233" s="31"/>
      <c r="I233" s="26"/>
      <c r="J233" s="26"/>
      <c r="K233" s="26"/>
      <c r="L233" s="97">
        <f>'[1]FEBRERO 2017'!L233</f>
        <v>0</v>
      </c>
      <c r="M233" s="32"/>
    </row>
    <row r="234" spans="1:13" x14ac:dyDescent="0.25">
      <c r="A234" s="21">
        <v>2</v>
      </c>
      <c r="B234" s="21">
        <v>6</v>
      </c>
      <c r="C234" s="21">
        <v>7</v>
      </c>
      <c r="D234" s="21">
        <v>9</v>
      </c>
      <c r="E234" s="27">
        <v>0.1</v>
      </c>
      <c r="F234" s="53" t="s">
        <v>229</v>
      </c>
      <c r="G234" s="54"/>
      <c r="H234" s="55"/>
      <c r="I234" s="26"/>
      <c r="J234" s="26"/>
      <c r="K234" s="26">
        <f>L234</f>
        <v>0</v>
      </c>
      <c r="L234" s="97">
        <f>'[1]FEBRERO 2017'!L234</f>
        <v>0</v>
      </c>
      <c r="M234" s="32"/>
    </row>
    <row r="235" spans="1:13" x14ac:dyDescent="0.25">
      <c r="A235" s="21">
        <v>2</v>
      </c>
      <c r="B235" s="27">
        <v>6</v>
      </c>
      <c r="C235" s="27">
        <v>8</v>
      </c>
      <c r="D235" s="27"/>
      <c r="E235" s="27"/>
      <c r="F235" s="29" t="s">
        <v>230</v>
      </c>
      <c r="G235" s="30"/>
      <c r="H235" s="31"/>
      <c r="I235" s="26"/>
      <c r="J235" s="26">
        <f>K236+K238+K240</f>
        <v>0</v>
      </c>
      <c r="K235" s="26"/>
      <c r="L235" s="97">
        <f>'[1]FEBRERO 2017'!L235</f>
        <v>0</v>
      </c>
      <c r="M235" s="32"/>
    </row>
    <row r="236" spans="1:13" x14ac:dyDescent="0.25">
      <c r="A236" s="21">
        <v>2</v>
      </c>
      <c r="B236" s="21">
        <v>6</v>
      </c>
      <c r="C236" s="21">
        <v>8</v>
      </c>
      <c r="D236" s="21">
        <v>3</v>
      </c>
      <c r="E236" s="27"/>
      <c r="F236" s="53" t="s">
        <v>231</v>
      </c>
      <c r="G236" s="54"/>
      <c r="H236" s="55"/>
      <c r="I236" s="26"/>
      <c r="J236" s="26"/>
      <c r="K236" s="26">
        <f>SUM(L237)</f>
        <v>0</v>
      </c>
      <c r="L236" s="97">
        <f>'[1]FEBRERO 2017'!L236</f>
        <v>0</v>
      </c>
      <c r="M236" s="32"/>
    </row>
    <row r="237" spans="1:13" x14ac:dyDescent="0.25">
      <c r="A237" s="21">
        <v>2</v>
      </c>
      <c r="B237" s="21">
        <v>6</v>
      </c>
      <c r="C237" s="21">
        <v>8</v>
      </c>
      <c r="D237" s="21">
        <v>3</v>
      </c>
      <c r="E237" s="27">
        <v>0.1</v>
      </c>
      <c r="F237" s="53" t="s">
        <v>232</v>
      </c>
      <c r="G237" s="54"/>
      <c r="H237" s="55"/>
      <c r="I237" s="26"/>
      <c r="J237" s="26"/>
      <c r="K237" s="26"/>
      <c r="L237" s="97">
        <f>'[1]FEBRERO 2017'!L237</f>
        <v>0</v>
      </c>
      <c r="M237" s="32"/>
    </row>
    <row r="238" spans="1:13" x14ac:dyDescent="0.25">
      <c r="A238" s="21">
        <v>2</v>
      </c>
      <c r="B238" s="27">
        <v>6</v>
      </c>
      <c r="C238" s="27">
        <v>8</v>
      </c>
      <c r="D238" s="27">
        <v>5</v>
      </c>
      <c r="E238" s="27"/>
      <c r="F238" s="29" t="s">
        <v>233</v>
      </c>
      <c r="G238" s="30"/>
      <c r="H238" s="31"/>
      <c r="I238" s="26"/>
      <c r="J238" s="26"/>
      <c r="K238" s="26">
        <f>SUM(L239)</f>
        <v>0</v>
      </c>
      <c r="L238" s="97">
        <f>'[1]FEBRERO 2017'!L238</f>
        <v>0</v>
      </c>
      <c r="M238" s="32"/>
    </row>
    <row r="239" spans="1:13" x14ac:dyDescent="0.25">
      <c r="A239" s="21">
        <v>2</v>
      </c>
      <c r="B239" s="21">
        <v>6</v>
      </c>
      <c r="C239" s="21">
        <v>8</v>
      </c>
      <c r="D239" s="21">
        <v>5</v>
      </c>
      <c r="E239" s="27">
        <v>0.1</v>
      </c>
      <c r="F239" s="53" t="s">
        <v>233</v>
      </c>
      <c r="G239" s="54"/>
      <c r="H239" s="55"/>
      <c r="I239" s="26"/>
      <c r="J239" s="26"/>
      <c r="K239" s="26"/>
      <c r="L239" s="97">
        <f>'[1]FEBRERO 2017'!L239</f>
        <v>0</v>
      </c>
      <c r="M239" s="32"/>
    </row>
    <row r="240" spans="1:13" x14ac:dyDescent="0.25">
      <c r="A240" s="21">
        <v>2</v>
      </c>
      <c r="B240" s="21">
        <v>6</v>
      </c>
      <c r="C240" s="21">
        <v>8</v>
      </c>
      <c r="D240" s="21">
        <v>8</v>
      </c>
      <c r="E240" s="27"/>
      <c r="F240" s="29" t="s">
        <v>234</v>
      </c>
      <c r="G240" s="30"/>
      <c r="H240" s="31"/>
      <c r="I240" s="26"/>
      <c r="J240" s="26"/>
      <c r="K240" s="26">
        <f>SUM(L241)</f>
        <v>0</v>
      </c>
      <c r="L240" s="97">
        <f>'[1]FEBRERO 2017'!L240</f>
        <v>0</v>
      </c>
      <c r="M240" s="32"/>
    </row>
    <row r="241" spans="1:13" x14ac:dyDescent="0.25">
      <c r="A241" s="21">
        <v>2</v>
      </c>
      <c r="B241" s="21">
        <v>6</v>
      </c>
      <c r="C241" s="21">
        <v>8</v>
      </c>
      <c r="D241" s="21">
        <v>8</v>
      </c>
      <c r="E241" s="27">
        <v>0.1</v>
      </c>
      <c r="F241" s="53" t="s">
        <v>235</v>
      </c>
      <c r="G241" s="54"/>
      <c r="H241" s="55"/>
      <c r="I241" s="26"/>
      <c r="J241" s="26"/>
      <c r="K241" s="26"/>
      <c r="L241" s="97">
        <f>'[1]FEBRERO 2017'!L241</f>
        <v>0</v>
      </c>
      <c r="M241" s="32"/>
    </row>
    <row r="242" spans="1:13" ht="15.75" thickBot="1" x14ac:dyDescent="0.3">
      <c r="A242" s="21"/>
      <c r="B242" s="21"/>
      <c r="C242" s="21"/>
      <c r="D242" s="21"/>
      <c r="E242" s="27"/>
      <c r="F242" s="62" t="s">
        <v>236</v>
      </c>
      <c r="G242" s="63"/>
      <c r="H242" s="64"/>
      <c r="I242" s="39">
        <f>L242</f>
        <v>30000</v>
      </c>
      <c r="J242" s="39">
        <f>L242</f>
        <v>30000</v>
      </c>
      <c r="K242" s="39">
        <f>L242</f>
        <v>30000</v>
      </c>
      <c r="L242" s="97">
        <f>'[1]FEBRERO 2017'!L242</f>
        <v>30000</v>
      </c>
      <c r="M242" s="40"/>
    </row>
    <row r="243" spans="1:13" ht="15.75" thickBot="1" x14ac:dyDescent="0.3">
      <c r="A243" s="41"/>
      <c r="B243" s="41"/>
      <c r="C243" s="41"/>
      <c r="D243" s="41"/>
      <c r="E243" s="76"/>
      <c r="F243" s="65" t="s">
        <v>237</v>
      </c>
      <c r="G243" s="66"/>
      <c r="H243" s="67"/>
      <c r="I243" s="42">
        <f>SUM(I98:I242:I17:I90)</f>
        <v>28130625.400000002</v>
      </c>
      <c r="J243" s="43">
        <f>SUM(J17:J242)</f>
        <v>28130625.400000002</v>
      </c>
      <c r="K243" s="42">
        <f>SUM(K17:K242)</f>
        <v>28130625.399999999</v>
      </c>
      <c r="L243" s="44">
        <f>SUM(L17:L242)</f>
        <v>28130625.399999991</v>
      </c>
      <c r="M243" s="45"/>
    </row>
    <row r="244" spans="1:13" ht="15.75" thickBot="1" x14ac:dyDescent="0.3">
      <c r="A244" s="46"/>
      <c r="B244" s="47"/>
      <c r="C244" s="47"/>
      <c r="D244" s="47"/>
      <c r="E244" s="77"/>
      <c r="F244" s="68" t="s">
        <v>238</v>
      </c>
      <c r="G244" s="69"/>
      <c r="H244" s="70"/>
      <c r="I244" s="48">
        <v>0</v>
      </c>
      <c r="J244" s="49">
        <v>0</v>
      </c>
      <c r="K244" s="48">
        <v>0</v>
      </c>
      <c r="L244" s="49"/>
      <c r="M244" s="45"/>
    </row>
  </sheetData>
  <mergeCells count="248">
    <mergeCell ref="F240:H240"/>
    <mergeCell ref="F241:H241"/>
    <mergeCell ref="F242:H242"/>
    <mergeCell ref="F243:H243"/>
    <mergeCell ref="F234:H234"/>
    <mergeCell ref="F235:H235"/>
    <mergeCell ref="F236:H236"/>
    <mergeCell ref="F237:H237"/>
    <mergeCell ref="F238:H238"/>
    <mergeCell ref="F239:H239"/>
    <mergeCell ref="F228:H228"/>
    <mergeCell ref="F229:H229"/>
    <mergeCell ref="F230:H230"/>
    <mergeCell ref="F231:H231"/>
    <mergeCell ref="F232:H232"/>
    <mergeCell ref="F233:H233"/>
    <mergeCell ref="F222:H222"/>
    <mergeCell ref="F223:H223"/>
    <mergeCell ref="F224:H224"/>
    <mergeCell ref="F225:H225"/>
    <mergeCell ref="F226:H226"/>
    <mergeCell ref="F227:H227"/>
    <mergeCell ref="F216:H216"/>
    <mergeCell ref="F217:H217"/>
    <mergeCell ref="F218:H218"/>
    <mergeCell ref="F219:H219"/>
    <mergeCell ref="F220:H220"/>
    <mergeCell ref="F221:H221"/>
    <mergeCell ref="F210:H210"/>
    <mergeCell ref="F211:H211"/>
    <mergeCell ref="F212:H212"/>
    <mergeCell ref="F213:H213"/>
    <mergeCell ref="F214:H214"/>
    <mergeCell ref="F215:H215"/>
    <mergeCell ref="F204:H204"/>
    <mergeCell ref="F205:H205"/>
    <mergeCell ref="F206:H206"/>
    <mergeCell ref="F207:H207"/>
    <mergeCell ref="F208:H208"/>
    <mergeCell ref="F209:H209"/>
    <mergeCell ref="F198:H198"/>
    <mergeCell ref="F199:H199"/>
    <mergeCell ref="F200:H200"/>
    <mergeCell ref="F201:H201"/>
    <mergeCell ref="F202:H202"/>
    <mergeCell ref="F203:H203"/>
    <mergeCell ref="F192:H192"/>
    <mergeCell ref="F193:H193"/>
    <mergeCell ref="F194:H194"/>
    <mergeCell ref="F195:H195"/>
    <mergeCell ref="F196:H196"/>
    <mergeCell ref="F197:H197"/>
    <mergeCell ref="F186:H186"/>
    <mergeCell ref="F187:H187"/>
    <mergeCell ref="F188:H188"/>
    <mergeCell ref="F189:H189"/>
    <mergeCell ref="F190:H190"/>
    <mergeCell ref="F191:H191"/>
    <mergeCell ref="F180:H180"/>
    <mergeCell ref="F181:H181"/>
    <mergeCell ref="F182:H182"/>
    <mergeCell ref="F183:H183"/>
    <mergeCell ref="F184:H184"/>
    <mergeCell ref="F185:H185"/>
    <mergeCell ref="F174:H174"/>
    <mergeCell ref="F175:H175"/>
    <mergeCell ref="F176:H176"/>
    <mergeCell ref="F177:H177"/>
    <mergeCell ref="F178:H178"/>
    <mergeCell ref="F179:H179"/>
    <mergeCell ref="F168:H168"/>
    <mergeCell ref="F169:H169"/>
    <mergeCell ref="F170:H170"/>
    <mergeCell ref="F171:H171"/>
    <mergeCell ref="F172:H172"/>
    <mergeCell ref="F173:H173"/>
    <mergeCell ref="F162:H162"/>
    <mergeCell ref="F163:H163"/>
    <mergeCell ref="F164:H164"/>
    <mergeCell ref="F165:H165"/>
    <mergeCell ref="F166:H166"/>
    <mergeCell ref="F167:H167"/>
    <mergeCell ref="F156:H156"/>
    <mergeCell ref="F157:H157"/>
    <mergeCell ref="F158:H158"/>
    <mergeCell ref="F159:H159"/>
    <mergeCell ref="F160:H160"/>
    <mergeCell ref="F161:H161"/>
    <mergeCell ref="F150:H150"/>
    <mergeCell ref="F151:H151"/>
    <mergeCell ref="F152:H152"/>
    <mergeCell ref="F153:H153"/>
    <mergeCell ref="F154:H154"/>
    <mergeCell ref="F155:H155"/>
    <mergeCell ref="F144:H144"/>
    <mergeCell ref="F145:H145"/>
    <mergeCell ref="F146:H146"/>
    <mergeCell ref="F147:H147"/>
    <mergeCell ref="F148:H148"/>
    <mergeCell ref="F149:H149"/>
    <mergeCell ref="F138:H138"/>
    <mergeCell ref="F139:H139"/>
    <mergeCell ref="F140:H140"/>
    <mergeCell ref="F141:H141"/>
    <mergeCell ref="F142:H142"/>
    <mergeCell ref="F143:H143"/>
    <mergeCell ref="F132:H132"/>
    <mergeCell ref="F133:H133"/>
    <mergeCell ref="F134:H134"/>
    <mergeCell ref="F135:H135"/>
    <mergeCell ref="F136:H136"/>
    <mergeCell ref="F137:H137"/>
    <mergeCell ref="F126:H126"/>
    <mergeCell ref="F127:H127"/>
    <mergeCell ref="F128:H128"/>
    <mergeCell ref="F129:H129"/>
    <mergeCell ref="F130:H130"/>
    <mergeCell ref="F131:H131"/>
    <mergeCell ref="F120:H120"/>
    <mergeCell ref="F121:H121"/>
    <mergeCell ref="F122:H122"/>
    <mergeCell ref="F123:H123"/>
    <mergeCell ref="F124:H124"/>
    <mergeCell ref="F125:H125"/>
    <mergeCell ref="F114:H114"/>
    <mergeCell ref="F115:H115"/>
    <mergeCell ref="F116:H116"/>
    <mergeCell ref="F117:H117"/>
    <mergeCell ref="F118:H118"/>
    <mergeCell ref="F119:H119"/>
    <mergeCell ref="F108:H108"/>
    <mergeCell ref="F109:H109"/>
    <mergeCell ref="F110:H110"/>
    <mergeCell ref="F111:H111"/>
    <mergeCell ref="F112:H112"/>
    <mergeCell ref="F113:H113"/>
    <mergeCell ref="F102:H102"/>
    <mergeCell ref="F103:H103"/>
    <mergeCell ref="F104:H104"/>
    <mergeCell ref="F105:H105"/>
    <mergeCell ref="F106:H106"/>
    <mergeCell ref="F107:H107"/>
    <mergeCell ref="F96:H96"/>
    <mergeCell ref="F97:H97"/>
    <mergeCell ref="F98:H98"/>
    <mergeCell ref="F99:H99"/>
    <mergeCell ref="F100:H100"/>
    <mergeCell ref="F101:H101"/>
    <mergeCell ref="F90:H90"/>
    <mergeCell ref="F91:H91"/>
    <mergeCell ref="F92:H92"/>
    <mergeCell ref="F93:H93"/>
    <mergeCell ref="F94:H94"/>
    <mergeCell ref="F95:H95"/>
    <mergeCell ref="F84:H84"/>
    <mergeCell ref="F85:H85"/>
    <mergeCell ref="F86:H86"/>
    <mergeCell ref="F87:H87"/>
    <mergeCell ref="F88:H88"/>
    <mergeCell ref="F89:H89"/>
    <mergeCell ref="F78:H78"/>
    <mergeCell ref="F79:H79"/>
    <mergeCell ref="F80:H80"/>
    <mergeCell ref="F81:H81"/>
    <mergeCell ref="F82:H82"/>
    <mergeCell ref="F83:H83"/>
    <mergeCell ref="F72:H72"/>
    <mergeCell ref="F73:H73"/>
    <mergeCell ref="F74:H74"/>
    <mergeCell ref="F75:H75"/>
    <mergeCell ref="F76:H76"/>
    <mergeCell ref="F77:H77"/>
    <mergeCell ref="F66:H66"/>
    <mergeCell ref="F67:H67"/>
    <mergeCell ref="F68:H68"/>
    <mergeCell ref="F69:H69"/>
    <mergeCell ref="F70:H70"/>
    <mergeCell ref="F71:H71"/>
    <mergeCell ref="F60:H60"/>
    <mergeCell ref="F61:H61"/>
    <mergeCell ref="F62:H62"/>
    <mergeCell ref="F63:H63"/>
    <mergeCell ref="F64:H64"/>
    <mergeCell ref="F65:H65"/>
    <mergeCell ref="F54:H54"/>
    <mergeCell ref="F55:H55"/>
    <mergeCell ref="F56:H56"/>
    <mergeCell ref="F57:H57"/>
    <mergeCell ref="F58:H58"/>
    <mergeCell ref="F59:H59"/>
    <mergeCell ref="F48:H48"/>
    <mergeCell ref="F49:H49"/>
    <mergeCell ref="F50:H50"/>
    <mergeCell ref="F51:H51"/>
    <mergeCell ref="F52:H52"/>
    <mergeCell ref="F53:H53"/>
    <mergeCell ref="F42:H42"/>
    <mergeCell ref="F43:H43"/>
    <mergeCell ref="F44:H44"/>
    <mergeCell ref="F45:H45"/>
    <mergeCell ref="F46:H46"/>
    <mergeCell ref="F47:H47"/>
    <mergeCell ref="F36:H36"/>
    <mergeCell ref="F37:H37"/>
    <mergeCell ref="F38:H38"/>
    <mergeCell ref="F39:H39"/>
    <mergeCell ref="F40:H40"/>
    <mergeCell ref="F41:H41"/>
    <mergeCell ref="F30:H30"/>
    <mergeCell ref="F31:H31"/>
    <mergeCell ref="F32:H32"/>
    <mergeCell ref="F33:H33"/>
    <mergeCell ref="F34:H34"/>
    <mergeCell ref="F35:H35"/>
    <mergeCell ref="F24:H24"/>
    <mergeCell ref="F25:H25"/>
    <mergeCell ref="F26:H26"/>
    <mergeCell ref="F27:H27"/>
    <mergeCell ref="F28:H28"/>
    <mergeCell ref="F29:H29"/>
    <mergeCell ref="F18:H18"/>
    <mergeCell ref="F19:H19"/>
    <mergeCell ref="F20:H20"/>
    <mergeCell ref="F21:H21"/>
    <mergeCell ref="F22:H22"/>
    <mergeCell ref="F23:H23"/>
    <mergeCell ref="M14:M16"/>
    <mergeCell ref="I15:I16"/>
    <mergeCell ref="J15:J16"/>
    <mergeCell ref="K15:K16"/>
    <mergeCell ref="L15:L16"/>
    <mergeCell ref="F17:H17"/>
    <mergeCell ref="A12:G12"/>
    <mergeCell ref="J12:K12"/>
    <mergeCell ref="A13:H13"/>
    <mergeCell ref="A14:A16"/>
    <mergeCell ref="B14:B16"/>
    <mergeCell ref="C14:C16"/>
    <mergeCell ref="D14:D16"/>
    <mergeCell ref="E14:E16"/>
    <mergeCell ref="F14:H16"/>
    <mergeCell ref="I14:L14"/>
    <mergeCell ref="A5:M5"/>
    <mergeCell ref="A6:M6"/>
    <mergeCell ref="A7:M7"/>
    <mergeCell ref="A8:H8"/>
    <mergeCell ref="A10:G10"/>
    <mergeCell ref="A11:G1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KASAMA REYNOSO</cp:lastModifiedBy>
  <dcterms:created xsi:type="dcterms:W3CDTF">2017-03-02T14:19:04Z</dcterms:created>
  <dcterms:modified xsi:type="dcterms:W3CDTF">2017-03-02T14:32:41Z</dcterms:modified>
</cp:coreProperties>
</file>