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iAbreu\Desktop\Julio\Presupuesto\Nueva carpeta\"/>
    </mc:Choice>
  </mc:AlternateContent>
  <xr:revisionPtr revIDLastSave="0" documentId="8_{DA7FE558-42E8-4402-B4D6-A81D6D5D6684}" xr6:coauthVersionLast="47" xr6:coauthVersionMax="47" xr10:uidLastSave="{00000000-0000-0000-0000-000000000000}"/>
  <bookViews>
    <workbookView xWindow="-120" yWindow="-120" windowWidth="19440" windowHeight="14040" xr2:uid="{66C2E576-509F-48DA-869A-9F5334C73CE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C57" i="1"/>
  <c r="B57" i="1"/>
  <c r="C41" i="1"/>
  <c r="B41" i="1"/>
  <c r="C40" i="1"/>
  <c r="C39" i="1"/>
  <c r="C38" i="1"/>
  <c r="C35" i="1"/>
  <c r="C31" i="1" s="1"/>
  <c r="C32" i="1"/>
  <c r="B31" i="1"/>
  <c r="B79" i="1" s="1"/>
  <c r="B88" i="1" s="1"/>
  <c r="C27" i="1"/>
  <c r="C21" i="1" s="1"/>
  <c r="B21" i="1"/>
  <c r="C19" i="1"/>
  <c r="C18" i="1"/>
  <c r="C15" i="1" s="1"/>
  <c r="B15" i="1"/>
  <c r="C79" i="1" l="1"/>
  <c r="C88" i="1" s="1"/>
</calcChain>
</file>

<file path=xl/sharedStrings.xml><?xml version="1.0" encoding="utf-8"?>
<sst xmlns="http://schemas.openxmlformats.org/spreadsheetml/2006/main" count="90" uniqueCount="90">
  <si>
    <t>SERVICIO NACIONAL DE SALUD</t>
  </si>
  <si>
    <t>HOSPITAL TRAUMATOLOGICO Y QUIRURGICO PROFESOR JUAN BOSCH</t>
  </si>
  <si>
    <t>Año 2025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</si>
  <si>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</si>
  <si>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</si>
  <si>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</si>
  <si>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</si>
  <si>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</si>
  <si>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</si>
  <si>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</si>
  <si>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</si>
  <si>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</si>
  <si>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</si>
  <si>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</si>
  <si>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</si>
  <si>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</si>
  <si>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</si>
  <si>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</si>
  <si>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</si>
  <si>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</si>
  <si>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</si>
  <si>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</si>
  <si>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</si>
  <si>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</si>
  <si>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</si>
  <si>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</si>
  <si>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</si>
  <si>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</si>
  <si>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</si>
  <si>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</si>
  <si>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</si>
  <si>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</si>
  <si>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</si>
  <si>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</si>
  <si>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</si>
  <si>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</si>
  <si>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</si>
  <si>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</si>
  <si>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</si>
  <si>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</si>
  <si>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</si>
  <si>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</si>
  <si>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</si>
  <si>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</si>
  <si>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</si>
  <si>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</si>
  <si>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</si>
  <si>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</si>
  <si>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</si>
  <si>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</si>
  <si>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</si>
  <si>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</si>
  <si>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</si>
  <si>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</si>
  <si>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</si>
  <si>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</si>
  <si>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</si>
  <si>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</si>
  <si>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</si>
  <si>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</si>
  <si>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</si>
  <si>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</si>
  <si>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</si>
  <si>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</si>
  <si>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</si>
  <si>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</si>
  <si>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</si>
  <si>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</si>
  <si>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</si>
  <si>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</si>
  <si>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 xml:space="preserve"> 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</si>
  <si>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</si>
  <si>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</si>
  <si>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</si>
  <si>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</si>
  <si>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</si>
  <si>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</si>
  <si>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</si>
  <si>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</si>
  <si>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</si>
  <si>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</si>
  <si>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</si>
  <si>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</si>
  <si>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</si>
  <si>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(SIGEF)</t>
  </si>
  <si>
    <r>
      <rPr>
        <b/>
        <sz val="10"/>
        <color theme="1"/>
        <rFont val="Times New Roman"/>
        <family val="1"/>
      </rPr>
      <t>Presupuesto aprobado:</t>
    </r>
    <r>
      <rPr>
        <sz val="10"/>
        <color theme="1"/>
        <rFont val="Times New Roman"/>
        <family val="1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</si>
  <si>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Times New Roman"/>
        <family val="1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</si>
  <si>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Times New Roman"/>
        <family val="1"/>
      </rPr>
      <t>Total devengado:</t>
    </r>
    <r>
      <rPr>
        <sz val="10"/>
        <color theme="1"/>
        <rFont val="Times New Roman"/>
        <family val="1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</si>
  <si>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  </t>
    </r>
    <r>
      <rPr>
        <b/>
        <u/>
        <sz val="14"/>
        <color theme="1"/>
        <rFont val="Times New Roman"/>
        <family val="1"/>
      </rPr>
      <t>Licda. María Cristina Rodríguez García</t>
    </r>
    <r>
      <rPr>
        <b/>
        <sz val="14"/>
        <color theme="1"/>
        <rFont val="Times New Roman"/>
        <family val="1"/>
      </rPr>
      <t xml:space="preserve">                         </t>
    </r>
    <r>
      <rPr>
        <b/>
        <u/>
        <sz val="14"/>
        <color theme="1"/>
        <rFont val="Times New Roman"/>
        <family val="1"/>
      </rPr>
      <t>Dr. Eligio Joel Ortega</t>
    </r>
    <r>
      <rPr>
        <b/>
        <sz val="14"/>
        <color theme="1"/>
        <rFont val="Times New Roman"/>
        <family val="1"/>
      </rPr>
      <t xml:space="preserve">                             </t>
    </r>
    <r>
      <rPr>
        <b/>
        <u/>
        <sz val="14"/>
        <color theme="1"/>
        <rFont val="Times New Roman"/>
        <family val="1"/>
      </rPr>
      <t>Ing. Ana Marsel López</t>
    </r>
    <r>
      <rPr>
        <b/>
        <sz val="14"/>
        <color theme="1"/>
        <rFont val="Times New Roman"/>
        <family val="1"/>
      </rPr>
      <t xml:space="preserve"> </t>
    </r>
  </si>
  <si>
    <t xml:space="preserve">                Analista de Presupuesto                                                                                                     Director General                                                                  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</si>
</sst>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22"/>
      <color rgb="FF000000"/>
      <name val="Times New Roman"/>
      <family val="1"/>
    </font>
    <font>
      <sz val="22"/>
      <color rgb="FF000000"/>
      <name val="Aptos Narrow"/>
      <family val="2"/>
      <scheme val="minor"/>
    </font>
    <font>
      <sz val="16"/>
      <color rgb="FF000000"/>
      <name val="Times New Roman"/>
      <family val="1"/>
    </font>
    <font>
      <sz val="16"/>
      <color rgb="FF000000"/>
      <name val="Aptos Narrow"/>
      <family val="2"/>
      <scheme val="minor"/>
    </font>
    <font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rgb="FF000000"/>
      <name val="Aptos Narrow"/>
      <family val="2"/>
      <scheme val="minor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vertical="center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8" fillId="0" borderId="0" xfId="0" applyFont="1" applyAlignment="1">
      <alignment vertical="top" wrapText="1" readingOrder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12" fillId="0" borderId="0" xfId="0" applyFont="1" applyAlignment="1">
      <alignment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13" fillId="0" borderId="0" xfId="0" applyFont="1" applyAlignment="1">
      <alignment horizontal="left" indent="1"/>
    </xf>
    <xf numFmtId="164" fontId="13" fillId="0" borderId="0" xfId="0" applyNumberFormat="1" applyFont="1"/>
    <xf numFmtId="164" fontId="3" fillId="0" borderId="0" xfId="0" applyNumberFormat="1" applyFont="1"/>
    <xf numFmtId="0" fontId="0" fillId="2" borderId="0" xfId="0" applyFill="1"/>
    <xf numFmtId="0" fontId="14" fillId="3" borderId="2" xfId="0" applyFont="1" applyFill="1" applyBorder="1" applyAlignment="1">
      <alignment horizontal="left" vertical="center"/>
    </xf>
    <xf numFmtId="43" fontId="14" fillId="3" borderId="2" xfId="1" applyFont="1" applyFill="1" applyBorder="1" applyAlignment="1">
      <alignment horizontal="center" vertical="center" wrapText="1"/>
    </xf>
    <xf numFmtId="4" fontId="14" fillId="3" borderId="2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43" fontId="14" fillId="3" borderId="3" xfId="1" applyFont="1" applyFill="1" applyBorder="1" applyAlignment="1">
      <alignment horizontal="center" vertical="center" wrapText="1"/>
    </xf>
    <xf numFmtId="4" fontId="14" fillId="3" borderId="3" xfId="1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/>
    </xf>
    <xf numFmtId="164" fontId="15" fillId="0" borderId="4" xfId="0" applyNumberFormat="1" applyFont="1" applyBorder="1"/>
    <xf numFmtId="4" fontId="15" fillId="0" borderId="4" xfId="0" applyNumberFormat="1" applyFont="1" applyBorder="1"/>
    <xf numFmtId="4" fontId="3" fillId="0" borderId="0" xfId="0" applyNumberFormat="1" applyFont="1"/>
    <xf numFmtId="0" fontId="15" fillId="4" borderId="0" xfId="0" applyFont="1" applyFill="1" applyAlignment="1">
      <alignment horizontal="left" indent="1"/>
    </xf>
    <xf numFmtId="43" fontId="15" fillId="4" borderId="0" xfId="0" applyNumberFormat="1" applyFont="1" applyFill="1"/>
    <xf numFmtId="43" fontId="3" fillId="0" borderId="0" xfId="0" applyNumberFormat="1" applyFont="1"/>
    <xf numFmtId="0" fontId="9" fillId="0" borderId="0" xfId="0" applyFont="1" applyAlignment="1">
      <alignment horizontal="left" indent="2"/>
    </xf>
    <xf numFmtId="43" fontId="9" fillId="0" borderId="0" xfId="0" applyNumberFormat="1" applyFont="1"/>
    <xf numFmtId="43" fontId="0" fillId="0" borderId="0" xfId="0" applyNumberFormat="1"/>
    <xf numFmtId="43" fontId="9" fillId="0" borderId="0" xfId="0" applyNumberFormat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" fontId="9" fillId="0" borderId="0" xfId="0" applyNumberFormat="1" applyFont="1"/>
    <xf numFmtId="43" fontId="15" fillId="4" borderId="0" xfId="0" applyNumberFormat="1" applyFont="1" applyFill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164" fontId="9" fillId="0" borderId="0" xfId="0" applyNumberFormat="1" applyFont="1"/>
    <xf numFmtId="164" fontId="15" fillId="4" borderId="0" xfId="0" applyNumberFormat="1" applyFont="1" applyFill="1"/>
    <xf numFmtId="4" fontId="9" fillId="4" borderId="0" xfId="0" applyNumberFormat="1" applyFont="1" applyFill="1"/>
    <xf numFmtId="43" fontId="15" fillId="0" borderId="0" xfId="0" applyNumberFormat="1" applyFont="1" applyAlignment="1">
      <alignment vertical="center" wrapText="1"/>
    </xf>
    <xf numFmtId="43" fontId="15" fillId="0" borderId="4" xfId="0" applyNumberFormat="1" applyFont="1" applyBorder="1"/>
    <xf numFmtId="43" fontId="9" fillId="4" borderId="0" xfId="0" applyNumberFormat="1" applyFont="1" applyFill="1"/>
    <xf numFmtId="0" fontId="16" fillId="3" borderId="5" xfId="0" applyFont="1" applyFill="1" applyBorder="1" applyAlignment="1">
      <alignment vertical="center"/>
    </xf>
    <xf numFmtId="43" fontId="16" fillId="3" borderId="5" xfId="0" applyNumberFormat="1" applyFont="1" applyFill="1" applyBorder="1"/>
    <xf numFmtId="164" fontId="0" fillId="0" borderId="0" xfId="0" applyNumberFormat="1"/>
    <xf numFmtId="0" fontId="4" fillId="0" borderId="0" xfId="0" applyFont="1" applyAlignment="1">
      <alignment horizontal="left" indent="2"/>
    </xf>
    <xf numFmtId="43" fontId="4" fillId="0" borderId="0" xfId="0" applyNumberFormat="1" applyFont="1"/>
    <xf numFmtId="43" fontId="0" fillId="0" borderId="0" xfId="1" applyFont="1"/>
    <xf numFmtId="9" fontId="0" fillId="0" borderId="0" xfId="2" applyFont="1"/>
    <xf numFmtId="0" fontId="17" fillId="0" borderId="6" xfId="0" applyFont="1" applyBorder="1" applyAlignment="1">
      <alignment vertical="center"/>
    </xf>
    <xf numFmtId="0" fontId="18" fillId="0" borderId="6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/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2667000</xdr:colOff>
      <xdr:row>0</xdr:row>
      <xdr:rowOff>95250</xdr:rowOff>
    </xdr:from>
    <xdr:to>
      <xdr:col>1</xdr:col>
      <xdr:colOff>0</xdr:colOff>
      <xdr:row>3</xdr:row>
      <xdr:rowOff>180975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6AD2884-E6CA-4D71-99D4-7A036D837F5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4" t="31696" b="30845"/>
        <a:stretch/>
      </xdr:blipFill>
      <xdr:spPr bwMode="auto">
        <a:xfrm>
          <a:off x="2667000" y="95250"/>
          <a:ext cx="4391025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6B64-9040-4961-8C5D-F2849988C129}">
  <dimension ref="A2:O101"/>
  <sheetViews>
    <sheetView tabSelected="1" topLeftCell="A8" workbookViewId="0">
      <selection activeCell="A7" sqref="A7:C7"/>
    </sheetView>
  </sheetViews>
  <sheetFormatPr baseColWidth="10" defaultRowHeight="15" x14ac:dyDescent="0.25"/>
  <cols>
    <col min="1" max="1" width="105.85546875" customWidth="1"/>
    <col min="2" max="2" width="17.5703125" customWidth="1"/>
    <col min="3" max="4" width="16.7109375" style="3" customWidth="1"/>
    <col min="5" max="5" width="18.140625" customWidth="1"/>
    <col min="6" max="7" width="15.140625" bestFit="1" customWidth="1"/>
  </cols>
  <sheetData>
    <row r="2" spans="1:15" x14ac:dyDescent="0.25">
      <c r="A2" s="1"/>
      <c r="B2" s="1"/>
      <c r="C2" s="2"/>
    </row>
    <row r="3" spans="1:15" x14ac:dyDescent="0.25">
      <c r="A3" s="1"/>
      <c r="B3" s="1"/>
      <c r="C3" s="2"/>
    </row>
    <row r="4" spans="1:15" x14ac:dyDescent="0.25">
      <c r="A4" s="1"/>
      <c r="B4" s="1"/>
      <c r="C4" s="2"/>
    </row>
    <row r="5" spans="1:15" ht="28.5" customHeight="1" x14ac:dyDescent="0.25">
      <c r="A5" s="4" t="s">
        <v>0</v>
      </c>
      <c r="B5" s="5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21" customHeight="1" x14ac:dyDescent="0.25">
      <c r="A6" s="8" t="s">
        <v>1</v>
      </c>
      <c r="B6" s="9"/>
      <c r="C6" s="9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15.75" x14ac:dyDescent="0.25">
      <c r="A7" s="12" t="s">
        <v>2</v>
      </c>
      <c r="B7" s="13"/>
      <c r="C7" s="13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16" t="s">
        <v>3</v>
      </c>
      <c r="B8" s="17"/>
      <c r="C8" s="17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5.75" customHeight="1" x14ac:dyDescent="0.25">
      <c r="A9" s="16" t="s">
        <v>4</v>
      </c>
      <c r="B9" s="17"/>
      <c r="C9" s="17"/>
      <c r="D9" s="18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customHeight="1" x14ac:dyDescent="0.25">
      <c r="A10" s="20"/>
      <c r="B10" s="20"/>
      <c r="C10" s="20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25">
      <c r="A11" s="21"/>
      <c r="B11" s="22"/>
      <c r="C11" s="22"/>
      <c r="D11" s="23"/>
      <c r="E11" s="24"/>
    </row>
    <row r="12" spans="1:15" ht="15" customHeight="1" x14ac:dyDescent="0.25">
      <c r="A12" s="25" t="s">
        <v>5</v>
      </c>
      <c r="B12" s="26" t="s">
        <v>6</v>
      </c>
      <c r="C12" s="27" t="s">
        <v>7</v>
      </c>
      <c r="D12" s="28"/>
      <c r="E12" s="24"/>
    </row>
    <row r="13" spans="1:15" x14ac:dyDescent="0.25">
      <c r="A13" s="25"/>
      <c r="B13" s="29"/>
      <c r="C13" s="30"/>
      <c r="D13" s="28"/>
      <c r="E13" s="24"/>
    </row>
    <row r="14" spans="1:15" ht="15" customHeight="1" x14ac:dyDescent="0.25">
      <c r="A14" s="31" t="s">
        <v>8</v>
      </c>
      <c r="B14" s="32"/>
      <c r="C14" s="33"/>
      <c r="D14" s="34"/>
    </row>
    <row r="15" spans="1:15" ht="28.5" customHeight="1" x14ac:dyDescent="0.25">
      <c r="A15" s="35" t="s">
        <v>9</v>
      </c>
      <c r="B15" s="36">
        <f>+B16+B17+B18+B19+B20</f>
        <v>432558878</v>
      </c>
      <c r="C15" s="36">
        <f>+C16+C17+C18+C19+C20</f>
        <v>488923960.47000003</v>
      </c>
      <c r="D15" s="37"/>
    </row>
    <row r="16" spans="1:15" ht="21" customHeight="1" x14ac:dyDescent="0.25">
      <c r="A16" s="38" t="s">
        <v>10</v>
      </c>
      <c r="B16" s="39">
        <v>365810308</v>
      </c>
      <c r="C16" s="39">
        <v>415175390.47000003</v>
      </c>
      <c r="D16" s="40"/>
    </row>
    <row r="17" spans="1:4" ht="15.75" x14ac:dyDescent="0.25">
      <c r="A17" s="38" t="s">
        <v>11</v>
      </c>
      <c r="B17" s="39">
        <v>18204800</v>
      </c>
      <c r="C17" s="39">
        <v>25204800</v>
      </c>
      <c r="D17" s="40"/>
    </row>
    <row r="18" spans="1:4" ht="15.75" customHeight="1" x14ac:dyDescent="0.25">
      <c r="A18" s="38" t="s">
        <v>12</v>
      </c>
      <c r="B18" s="39">
        <v>0</v>
      </c>
      <c r="C18" s="39">
        <f t="shared" ref="C18:C39" si="0">+B18</f>
        <v>0</v>
      </c>
      <c r="D18" s="40"/>
    </row>
    <row r="19" spans="1:4" ht="15.75" x14ac:dyDescent="0.25">
      <c r="A19" s="38" t="s">
        <v>13</v>
      </c>
      <c r="B19" s="39">
        <v>0</v>
      </c>
      <c r="C19" s="39">
        <f t="shared" si="0"/>
        <v>0</v>
      </c>
      <c r="D19" s="40"/>
    </row>
    <row r="20" spans="1:4" ht="15" customHeight="1" x14ac:dyDescent="0.25">
      <c r="A20" s="38" t="s">
        <v>14</v>
      </c>
      <c r="B20" s="39">
        <v>48543770</v>
      </c>
      <c r="C20" s="39">
        <v>48543770</v>
      </c>
      <c r="D20" s="40"/>
    </row>
    <row r="21" spans="1:4" ht="15" customHeight="1" x14ac:dyDescent="0.25">
      <c r="A21" s="35" t="s">
        <v>15</v>
      </c>
      <c r="B21" s="36">
        <f>+B22+B23+B24+B25+B26+B27+B28+B29+B30</f>
        <v>30570000</v>
      </c>
      <c r="C21" s="36">
        <f>+C22+C23+C24+C25+C26+C27+C28+C29+C30</f>
        <v>38898684</v>
      </c>
      <c r="D21" s="37"/>
    </row>
    <row r="22" spans="1:4" ht="15.75" x14ac:dyDescent="0.25">
      <c r="A22" s="38" t="s">
        <v>16</v>
      </c>
      <c r="B22" s="41">
        <v>3220000</v>
      </c>
      <c r="C22" s="39">
        <v>3525000</v>
      </c>
      <c r="D22" s="40"/>
    </row>
    <row r="23" spans="1:4" ht="15.75" x14ac:dyDescent="0.25">
      <c r="A23" s="38" t="s">
        <v>17</v>
      </c>
      <c r="B23" s="41">
        <v>2250000</v>
      </c>
      <c r="C23" s="41">
        <v>850000</v>
      </c>
      <c r="D23" s="42"/>
    </row>
    <row r="24" spans="1:4" ht="15.75" x14ac:dyDescent="0.25">
      <c r="A24" s="38" t="s">
        <v>18</v>
      </c>
      <c r="B24" s="41">
        <v>500000</v>
      </c>
      <c r="C24" s="39">
        <v>500000</v>
      </c>
      <c r="D24" s="40"/>
    </row>
    <row r="25" spans="1:4" ht="15.75" x14ac:dyDescent="0.25">
      <c r="A25" s="38" t="s">
        <v>19</v>
      </c>
      <c r="B25" s="41">
        <v>400000</v>
      </c>
      <c r="C25" s="39">
        <v>1190000</v>
      </c>
      <c r="D25" s="40"/>
    </row>
    <row r="26" spans="1:4" ht="15" customHeight="1" x14ac:dyDescent="0.25">
      <c r="A26" s="38" t="s">
        <v>20</v>
      </c>
      <c r="B26" s="41">
        <v>6050000</v>
      </c>
      <c r="C26" s="39">
        <v>9046000</v>
      </c>
      <c r="D26" s="40"/>
    </row>
    <row r="27" spans="1:4" ht="15.75" x14ac:dyDescent="0.25">
      <c r="A27" s="38" t="s">
        <v>21</v>
      </c>
      <c r="B27" s="41">
        <v>900000</v>
      </c>
      <c r="C27" s="43">
        <f t="shared" si="0"/>
        <v>900000</v>
      </c>
    </row>
    <row r="28" spans="1:4" ht="15.75" x14ac:dyDescent="0.25">
      <c r="A28" s="38" t="s">
        <v>22</v>
      </c>
      <c r="B28" s="41">
        <v>11000000</v>
      </c>
      <c r="C28" s="43">
        <v>15587684</v>
      </c>
    </row>
    <row r="29" spans="1:4" ht="15.75" x14ac:dyDescent="0.25">
      <c r="A29" s="38" t="s">
        <v>23</v>
      </c>
      <c r="B29" s="41">
        <v>5200000</v>
      </c>
      <c r="C29" s="43">
        <v>6650000</v>
      </c>
    </row>
    <row r="30" spans="1:4" ht="15.75" x14ac:dyDescent="0.25">
      <c r="A30" s="38" t="s">
        <v>24</v>
      </c>
      <c r="B30" s="41">
        <v>1050000</v>
      </c>
      <c r="C30" s="43">
        <v>650000</v>
      </c>
    </row>
    <row r="31" spans="1:4" ht="15.75" x14ac:dyDescent="0.25">
      <c r="A31" s="35" t="s">
        <v>25</v>
      </c>
      <c r="B31" s="36">
        <f t="shared" ref="B31:C31" si="1">+B32+B33+B34+B35+B36+B37+B38+B39+B40</f>
        <v>109538543</v>
      </c>
      <c r="C31" s="36">
        <f t="shared" si="1"/>
        <v>151223690.74000001</v>
      </c>
      <c r="D31" s="37"/>
    </row>
    <row r="32" spans="1:4" ht="15.75" x14ac:dyDescent="0.25">
      <c r="A32" s="38" t="s">
        <v>26</v>
      </c>
      <c r="B32" s="41">
        <v>10100000</v>
      </c>
      <c r="C32" s="43">
        <f>14600000+2000000</f>
        <v>16600000</v>
      </c>
    </row>
    <row r="33" spans="1:4" ht="15.75" x14ac:dyDescent="0.25">
      <c r="A33" s="38" t="s">
        <v>27</v>
      </c>
      <c r="B33" s="41">
        <v>1800000</v>
      </c>
      <c r="C33" s="43">
        <v>2890000</v>
      </c>
    </row>
    <row r="34" spans="1:4" ht="15.75" x14ac:dyDescent="0.25">
      <c r="A34" s="38" t="s">
        <v>28</v>
      </c>
      <c r="B34" s="41">
        <v>3950000</v>
      </c>
      <c r="C34" s="43">
        <v>4285000</v>
      </c>
    </row>
    <row r="35" spans="1:4" ht="15.75" x14ac:dyDescent="0.25">
      <c r="A35" s="38" t="s">
        <v>29</v>
      </c>
      <c r="B35" s="41">
        <v>25139243</v>
      </c>
      <c r="C35" s="43">
        <f>29139243+7332497.38+445650.36</f>
        <v>36917390.740000002</v>
      </c>
    </row>
    <row r="36" spans="1:4" ht="15.75" x14ac:dyDescent="0.25">
      <c r="A36" s="38" t="s">
        <v>30</v>
      </c>
      <c r="B36" s="41">
        <v>618000</v>
      </c>
      <c r="C36" s="43">
        <v>268000</v>
      </c>
    </row>
    <row r="37" spans="1:4" ht="15.75" x14ac:dyDescent="0.25">
      <c r="A37" s="38" t="s">
        <v>31</v>
      </c>
      <c r="B37" s="41">
        <v>2151300</v>
      </c>
      <c r="C37" s="43">
        <v>516300</v>
      </c>
    </row>
    <row r="38" spans="1:4" ht="15.75" x14ac:dyDescent="0.25">
      <c r="A38" s="38" t="s">
        <v>32</v>
      </c>
      <c r="B38" s="41">
        <v>30250000</v>
      </c>
      <c r="C38" s="43">
        <f>42617000+5000000</f>
        <v>47617000</v>
      </c>
    </row>
    <row r="39" spans="1:4" ht="15.75" x14ac:dyDescent="0.25">
      <c r="A39" s="38" t="s">
        <v>33</v>
      </c>
      <c r="B39" s="41">
        <v>0</v>
      </c>
      <c r="C39" s="43">
        <f t="shared" si="0"/>
        <v>0</v>
      </c>
    </row>
    <row r="40" spans="1:4" ht="15.75" x14ac:dyDescent="0.25">
      <c r="A40" s="38" t="s">
        <v>34</v>
      </c>
      <c r="B40" s="41">
        <v>35530000</v>
      </c>
      <c r="C40" s="43">
        <f>37130000+5000000</f>
        <v>42130000</v>
      </c>
    </row>
    <row r="41" spans="1:4" ht="15.75" x14ac:dyDescent="0.25">
      <c r="A41" s="35" t="s">
        <v>35</v>
      </c>
      <c r="B41" s="44">
        <f>+B42+B43+B44+B45+B46+B47+B48+B49</f>
        <v>500000</v>
      </c>
      <c r="C41" s="44">
        <f>+C42+C43+C44+C45+C46+C47+C48+C49</f>
        <v>200000</v>
      </c>
      <c r="D41" s="45"/>
    </row>
    <row r="42" spans="1:4" ht="15.75" x14ac:dyDescent="0.25">
      <c r="A42" s="38" t="s">
        <v>36</v>
      </c>
      <c r="B42" s="41">
        <v>500000</v>
      </c>
      <c r="C42" s="43">
        <v>200000</v>
      </c>
    </row>
    <row r="43" spans="1:4" ht="15.75" x14ac:dyDescent="0.25">
      <c r="A43" s="38" t="s">
        <v>37</v>
      </c>
      <c r="B43" s="39"/>
      <c r="C43" s="43"/>
    </row>
    <row r="44" spans="1:4" ht="15.75" x14ac:dyDescent="0.25">
      <c r="A44" s="38" t="s">
        <v>38</v>
      </c>
      <c r="B44" s="46"/>
      <c r="C44" s="43"/>
    </row>
    <row r="45" spans="1:4" ht="15.75" x14ac:dyDescent="0.25">
      <c r="A45" s="38" t="s">
        <v>39</v>
      </c>
      <c r="B45" s="46"/>
      <c r="C45" s="43"/>
    </row>
    <row r="46" spans="1:4" ht="15.75" x14ac:dyDescent="0.25">
      <c r="A46" s="38" t="s">
        <v>40</v>
      </c>
      <c r="B46" s="46"/>
      <c r="C46" s="43"/>
    </row>
    <row r="47" spans="1:4" ht="15.75" x14ac:dyDescent="0.25">
      <c r="A47" s="38" t="s">
        <v>41</v>
      </c>
      <c r="B47" s="46"/>
      <c r="C47" s="43"/>
    </row>
    <row r="48" spans="1:4" ht="15.75" x14ac:dyDescent="0.25">
      <c r="A48" s="38" t="s">
        <v>42</v>
      </c>
      <c r="B48" s="46"/>
      <c r="C48" s="43"/>
    </row>
    <row r="49" spans="1:4" ht="15.75" x14ac:dyDescent="0.25">
      <c r="A49" s="38" t="s">
        <v>43</v>
      </c>
      <c r="B49" s="46"/>
      <c r="C49" s="43"/>
    </row>
    <row r="50" spans="1:4" ht="15.75" x14ac:dyDescent="0.25">
      <c r="A50" s="35" t="s">
        <v>44</v>
      </c>
      <c r="B50" s="47"/>
      <c r="C50" s="48"/>
    </row>
    <row r="51" spans="1:4" ht="15.75" x14ac:dyDescent="0.25">
      <c r="A51" s="38" t="s">
        <v>45</v>
      </c>
      <c r="B51" s="46"/>
      <c r="C51" s="43"/>
    </row>
    <row r="52" spans="1:4" ht="15.75" x14ac:dyDescent="0.25">
      <c r="A52" s="38" t="s">
        <v>46</v>
      </c>
      <c r="B52" s="46"/>
      <c r="C52" s="43"/>
    </row>
    <row r="53" spans="1:4" ht="15.75" x14ac:dyDescent="0.25">
      <c r="A53" s="38" t="s">
        <v>47</v>
      </c>
      <c r="B53" s="46"/>
      <c r="C53" s="43"/>
    </row>
    <row r="54" spans="1:4" ht="15.75" x14ac:dyDescent="0.25">
      <c r="A54" s="38" t="s">
        <v>48</v>
      </c>
      <c r="B54" s="46"/>
      <c r="C54" s="43"/>
    </row>
    <row r="55" spans="1:4" ht="15.75" x14ac:dyDescent="0.25">
      <c r="A55" s="38" t="s">
        <v>49</v>
      </c>
      <c r="B55" s="46"/>
      <c r="C55" s="43"/>
    </row>
    <row r="56" spans="1:4" ht="15.75" x14ac:dyDescent="0.25">
      <c r="A56" s="38" t="s">
        <v>50</v>
      </c>
      <c r="B56" s="46"/>
      <c r="C56" s="43"/>
    </row>
    <row r="57" spans="1:4" ht="15.75" x14ac:dyDescent="0.25">
      <c r="A57" s="35" t="s">
        <v>51</v>
      </c>
      <c r="B57" s="36">
        <f>+B58+B59+B60+B61+B62+B63+B64+B65+B66</f>
        <v>16537700</v>
      </c>
      <c r="C57" s="36">
        <f t="shared" ref="C57" si="2">+C58+C59+C60+C61+C62+C63+C64+C65+C66</f>
        <v>14602016</v>
      </c>
      <c r="D57" s="37"/>
    </row>
    <row r="58" spans="1:4" ht="15.75" x14ac:dyDescent="0.25">
      <c r="A58" s="38" t="s">
        <v>52</v>
      </c>
      <c r="B58" s="41">
        <v>3650000</v>
      </c>
      <c r="C58" s="41">
        <v>1300000</v>
      </c>
      <c r="D58" s="42"/>
    </row>
    <row r="59" spans="1:4" ht="15.75" x14ac:dyDescent="0.25">
      <c r="A59" s="38" t="s">
        <v>53</v>
      </c>
      <c r="B59" s="41">
        <v>0</v>
      </c>
      <c r="C59" s="41">
        <v>100000</v>
      </c>
      <c r="D59" s="42"/>
    </row>
    <row r="60" spans="1:4" ht="15.75" x14ac:dyDescent="0.25">
      <c r="A60" s="38" t="s">
        <v>54</v>
      </c>
      <c r="B60" s="41">
        <v>8000000</v>
      </c>
      <c r="C60" s="41">
        <v>9110316</v>
      </c>
      <c r="D60" s="42"/>
    </row>
    <row r="61" spans="1:4" ht="15.75" x14ac:dyDescent="0.25">
      <c r="A61" s="38" t="s">
        <v>55</v>
      </c>
      <c r="B61" s="41">
        <v>1500000</v>
      </c>
      <c r="C61" s="41">
        <v>0</v>
      </c>
      <c r="D61" s="42"/>
    </row>
    <row r="62" spans="1:4" ht="15.75" x14ac:dyDescent="0.25">
      <c r="A62" s="38" t="s">
        <v>56</v>
      </c>
      <c r="B62" s="41">
        <v>2700000</v>
      </c>
      <c r="C62" s="41">
        <v>2764000</v>
      </c>
      <c r="D62" s="42"/>
    </row>
    <row r="63" spans="1:4" ht="15.75" x14ac:dyDescent="0.25">
      <c r="A63" s="38" t="s">
        <v>57</v>
      </c>
      <c r="B63" s="41">
        <v>500000</v>
      </c>
      <c r="C63" s="41">
        <v>370000</v>
      </c>
      <c r="D63" s="42"/>
    </row>
    <row r="64" spans="1:4" ht="15.75" x14ac:dyDescent="0.25">
      <c r="A64" s="38" t="s">
        <v>58</v>
      </c>
      <c r="B64" s="41">
        <v>0</v>
      </c>
      <c r="C64" s="41">
        <v>0</v>
      </c>
      <c r="D64" s="42"/>
    </row>
    <row r="65" spans="1:5" ht="15.75" x14ac:dyDescent="0.25">
      <c r="A65" s="38" t="s">
        <v>59</v>
      </c>
      <c r="B65" s="41">
        <v>187700</v>
      </c>
      <c r="C65" s="41">
        <v>957700</v>
      </c>
      <c r="D65" s="42"/>
    </row>
    <row r="66" spans="1:5" ht="15.75" x14ac:dyDescent="0.25">
      <c r="A66" s="38" t="s">
        <v>60</v>
      </c>
      <c r="B66" s="49">
        <v>0</v>
      </c>
      <c r="C66" s="49">
        <v>0</v>
      </c>
      <c r="D66" s="45"/>
    </row>
    <row r="67" spans="1:5" ht="15.75" x14ac:dyDescent="0.25">
      <c r="A67" s="35" t="s">
        <v>61</v>
      </c>
      <c r="B67" s="47"/>
      <c r="C67" s="48">
        <f>+C68+C69+C70+C71</f>
        <v>0</v>
      </c>
      <c r="E67" s="40"/>
    </row>
    <row r="68" spans="1:5" ht="15.75" x14ac:dyDescent="0.25">
      <c r="A68" s="38" t="s">
        <v>62</v>
      </c>
      <c r="B68" s="46"/>
      <c r="C68" s="43"/>
    </row>
    <row r="69" spans="1:5" ht="15.75" x14ac:dyDescent="0.25">
      <c r="A69" s="38" t="s">
        <v>63</v>
      </c>
      <c r="B69" s="46"/>
      <c r="C69" s="43">
        <v>0</v>
      </c>
    </row>
    <row r="70" spans="1:5" ht="15.75" x14ac:dyDescent="0.25">
      <c r="A70" s="38" t="s">
        <v>64</v>
      </c>
      <c r="B70" s="46"/>
      <c r="C70" s="43"/>
    </row>
    <row r="71" spans="1:5" ht="15.75" x14ac:dyDescent="0.25">
      <c r="A71" s="38" t="s">
        <v>65</v>
      </c>
      <c r="B71" s="46"/>
      <c r="C71" s="43"/>
    </row>
    <row r="72" spans="1:5" ht="15.75" x14ac:dyDescent="0.25">
      <c r="A72" s="35" t="s">
        <v>66</v>
      </c>
      <c r="B72" s="47"/>
      <c r="C72" s="48"/>
    </row>
    <row r="73" spans="1:5" ht="15.75" x14ac:dyDescent="0.25">
      <c r="A73" s="38" t="s">
        <v>67</v>
      </c>
      <c r="B73" s="46"/>
      <c r="C73" s="43"/>
    </row>
    <row r="74" spans="1:5" ht="15.75" x14ac:dyDescent="0.25">
      <c r="A74" s="38" t="s">
        <v>68</v>
      </c>
      <c r="B74" s="46"/>
      <c r="C74" s="43"/>
    </row>
    <row r="75" spans="1:5" ht="15.75" x14ac:dyDescent="0.25">
      <c r="A75" s="35" t="s">
        <v>69</v>
      </c>
      <c r="B75" s="47"/>
      <c r="C75" s="48"/>
      <c r="D75" s="3" t="s">
        <v>70</v>
      </c>
    </row>
    <row r="76" spans="1:5" ht="15.75" x14ac:dyDescent="0.25">
      <c r="A76" s="38" t="s">
        <v>71</v>
      </c>
      <c r="B76" s="46"/>
      <c r="C76" s="43"/>
    </row>
    <row r="77" spans="1:5" ht="15.75" x14ac:dyDescent="0.25">
      <c r="A77" s="38" t="s">
        <v>72</v>
      </c>
      <c r="B77" s="46"/>
      <c r="C77" s="43"/>
    </row>
    <row r="78" spans="1:5" ht="15.75" x14ac:dyDescent="0.25">
      <c r="A78" s="38" t="s">
        <v>73</v>
      </c>
      <c r="B78" s="46"/>
      <c r="C78" s="43"/>
    </row>
    <row r="79" spans="1:5" ht="15.75" x14ac:dyDescent="0.25">
      <c r="A79" s="31" t="s">
        <v>74</v>
      </c>
      <c r="B79" s="50">
        <f>+B41+B31+B21+B15+B57</f>
        <v>589705121</v>
      </c>
      <c r="C79" s="50">
        <f>+C41+C31+C21+C15+C57+C67</f>
        <v>693848351.21000004</v>
      </c>
      <c r="D79" s="37"/>
    </row>
    <row r="80" spans="1:5" ht="15.75" x14ac:dyDescent="0.25">
      <c r="A80" s="35" t="s">
        <v>75</v>
      </c>
      <c r="B80" s="47"/>
      <c r="C80" s="51"/>
      <c r="D80" s="40"/>
    </row>
    <row r="81" spans="1:5" ht="15.75" x14ac:dyDescent="0.25">
      <c r="A81" s="38" t="s">
        <v>76</v>
      </c>
      <c r="B81" s="46"/>
      <c r="C81" s="39"/>
      <c r="D81" s="40"/>
    </row>
    <row r="82" spans="1:5" ht="15.75" x14ac:dyDescent="0.25">
      <c r="A82" s="38" t="s">
        <v>77</v>
      </c>
      <c r="B82" s="46"/>
      <c r="C82" s="39"/>
      <c r="D82" s="40"/>
    </row>
    <row r="83" spans="1:5" ht="15.75" x14ac:dyDescent="0.25">
      <c r="A83" s="35" t="s">
        <v>78</v>
      </c>
      <c r="B83" s="47"/>
      <c r="C83" s="51"/>
      <c r="D83" s="40"/>
      <c r="E83" s="40"/>
    </row>
    <row r="84" spans="1:5" ht="15.75" x14ac:dyDescent="0.25">
      <c r="A84" s="38" t="s">
        <v>79</v>
      </c>
      <c r="B84" s="46"/>
      <c r="C84" s="39"/>
      <c r="D84" s="40"/>
    </row>
    <row r="85" spans="1:5" ht="15.75" x14ac:dyDescent="0.25">
      <c r="A85" s="38" t="s">
        <v>80</v>
      </c>
      <c r="B85" s="46"/>
      <c r="C85" s="39"/>
      <c r="D85" s="40"/>
    </row>
    <row r="86" spans="1:5" ht="15.75" x14ac:dyDescent="0.25">
      <c r="A86" s="35" t="s">
        <v>81</v>
      </c>
      <c r="B86" s="47"/>
      <c r="C86" s="51"/>
      <c r="D86" s="40"/>
    </row>
    <row r="87" spans="1:5" ht="15.75" x14ac:dyDescent="0.25">
      <c r="A87" s="38" t="s">
        <v>82</v>
      </c>
      <c r="B87" s="46"/>
      <c r="C87" s="39"/>
      <c r="D87" s="40"/>
    </row>
    <row r="88" spans="1:5" ht="15.75" x14ac:dyDescent="0.25">
      <c r="A88" s="52" t="s">
        <v>83</v>
      </c>
      <c r="B88" s="53">
        <f>+B79</f>
        <v>589705121</v>
      </c>
      <c r="C88" s="53">
        <f>+C79</f>
        <v>693848351.21000004</v>
      </c>
      <c r="D88" s="37"/>
      <c r="E88" s="54"/>
    </row>
    <row r="89" spans="1:5" x14ac:dyDescent="0.25">
      <c r="A89" s="55" t="s">
        <v>84</v>
      </c>
      <c r="B89" s="56"/>
      <c r="C89" s="2"/>
      <c r="E89" s="57"/>
    </row>
    <row r="90" spans="1:5" ht="10.5" customHeight="1" thickBot="1" x14ac:dyDescent="0.3">
      <c r="A90" s="1"/>
      <c r="B90" s="1"/>
      <c r="C90" s="2"/>
      <c r="E90" s="58"/>
    </row>
    <row r="91" spans="1:5" ht="15.75" thickBot="1" x14ac:dyDescent="0.3">
      <c r="A91" s="59" t="s">
        <v>85</v>
      </c>
      <c r="B91" s="1"/>
      <c r="C91" s="2"/>
    </row>
    <row r="92" spans="1:5" ht="28.5" customHeight="1" thickBot="1" x14ac:dyDescent="0.3">
      <c r="A92" s="60" t="s">
        <v>86</v>
      </c>
      <c r="B92" s="1"/>
      <c r="C92" s="2"/>
    </row>
    <row r="93" spans="1:5" ht="39.75" thickBot="1" x14ac:dyDescent="0.3">
      <c r="A93" s="61" t="s">
        <v>87</v>
      </c>
      <c r="B93" s="1"/>
      <c r="C93" s="2"/>
    </row>
    <row r="94" spans="1:5" x14ac:dyDescent="0.25">
      <c r="A94" s="62"/>
    </row>
    <row r="95" spans="1:5" ht="39" customHeight="1" x14ac:dyDescent="0.25">
      <c r="A95" s="62"/>
    </row>
    <row r="96" spans="1:5" ht="33.75" customHeight="1" x14ac:dyDescent="0.3">
      <c r="A96" s="63" t="s">
        <v>88</v>
      </c>
      <c r="B96" s="63"/>
      <c r="C96" s="34"/>
    </row>
    <row r="97" spans="1:3" x14ac:dyDescent="0.25">
      <c r="A97" t="s">
        <v>89</v>
      </c>
    </row>
    <row r="100" spans="1:3" x14ac:dyDescent="0.25">
      <c r="A100" s="64"/>
      <c r="B100" s="64"/>
      <c r="C100" s="64"/>
    </row>
    <row r="101" spans="1:3" x14ac:dyDescent="0.25">
      <c r="A101" s="64"/>
      <c r="B101" s="64"/>
      <c r="C101" s="64"/>
    </row>
  </sheetData>
  <mergeCells count="10">
    <mergeCell ref="A100:C100"/>
    <mergeCell ref="A101:C101"/>
    <mergeCell ref="A5:C5"/>
    <mergeCell ref="A6:C6"/>
    <mergeCell ref="A7:C7"/>
    <mergeCell ref="A8:C8"/>
    <mergeCell ref="A9:C9"/>
    <mergeCell ref="A12:A13"/>
    <mergeCell ref="B12:B13"/>
    <mergeCell ref="C12:C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 - Hospital Regional Traumatológico y Quirúrgico Profesor Juan Bosch</dc:creator>
  <cp:lastModifiedBy>Departamento OAI - Hospital Regional Traumatológico y </cp:lastModifiedBy>
  <dcterms:created xsi:type="dcterms:W3CDTF">2025-08-14T17:44:57Z</dcterms:created>
  <dcterms:modified xsi:type="dcterms:W3CDTF">2025-08-14T17:45:26Z</dcterms:modified>
</cp:coreProperties>
</file>